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dka\Desktop\"/>
    </mc:Choice>
  </mc:AlternateContent>
  <xr:revisionPtr revIDLastSave="0" documentId="13_ncr:1_{A430CC35-37BE-4844-A328-463ADD3238D8}" xr6:coauthVersionLast="45" xr6:coauthVersionMax="45" xr10:uidLastSave="{00000000-0000-0000-0000-000000000000}"/>
  <bookViews>
    <workbookView xWindow="-120" yWindow="-120" windowWidth="29040" windowHeight="15960" xr2:uid="{00000000-000D-0000-FFFF-FFFF00000000}"/>
  </bookViews>
  <sheets>
    <sheet name="Mail" sheetId="1" r:id="rId1"/>
    <sheet name="Sklep" sheetId="2" state="hidden" r:id="rId2"/>
    <sheet name="Web" sheetId="3" state="hidden" r:id="rId3"/>
    <sheet name="Burčákovky" sheetId="4" state="hidden" r:id="rId4"/>
  </sheets>
  <definedNames>
    <definedName name="_xlnm.Print_Area" localSheetId="0">Mail!$A$1:$J$32</definedName>
    <definedName name="_xlnm.Print_Area" localSheetId="1">Sklep!$A$1:$T$30</definedName>
    <definedName name="_xlnm.Print_Area" localSheetId="2">Web!$A$1:$G$28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3" i="1" l="1"/>
  <c r="A23" i="3" l="1"/>
  <c r="B23" i="3"/>
  <c r="C23" i="3"/>
  <c r="D23" i="3"/>
  <c r="E23" i="3"/>
  <c r="F23" i="3"/>
  <c r="G23" i="3"/>
  <c r="H23" i="3"/>
  <c r="A25" i="2"/>
  <c r="B25" i="2"/>
  <c r="C25" i="2"/>
  <c r="D25" i="2"/>
  <c r="E25" i="2"/>
  <c r="F25" i="2"/>
  <c r="G25" i="2"/>
  <c r="H25" i="2"/>
  <c r="A10" i="2" l="1"/>
  <c r="A4" i="2"/>
  <c r="A3" i="3" l="1"/>
  <c r="B3" i="3"/>
  <c r="C3" i="3"/>
  <c r="D3" i="3"/>
  <c r="E3" i="3"/>
  <c r="F3" i="3"/>
  <c r="G3" i="3"/>
  <c r="H3" i="3"/>
  <c r="A4" i="3"/>
  <c r="B4" i="3"/>
  <c r="C4" i="3"/>
  <c r="D4" i="3"/>
  <c r="E4" i="3"/>
  <c r="F4" i="3"/>
  <c r="G4" i="3"/>
  <c r="H4" i="3"/>
  <c r="A5" i="3"/>
  <c r="B5" i="3"/>
  <c r="C5" i="3"/>
  <c r="D5" i="3"/>
  <c r="E5" i="3"/>
  <c r="F5" i="3"/>
  <c r="G5" i="3"/>
  <c r="H5" i="3"/>
  <c r="A6" i="3"/>
  <c r="B6" i="3"/>
  <c r="C6" i="3"/>
  <c r="D6" i="3"/>
  <c r="E6" i="3"/>
  <c r="F6" i="3"/>
  <c r="G6" i="3"/>
  <c r="H6" i="3"/>
  <c r="A7" i="3"/>
  <c r="B7" i="3"/>
  <c r="C7" i="3"/>
  <c r="D7" i="3"/>
  <c r="E7" i="3"/>
  <c r="F7" i="3"/>
  <c r="G7" i="3"/>
  <c r="H7" i="3"/>
  <c r="A8" i="3"/>
  <c r="B8" i="3"/>
  <c r="C8" i="3"/>
  <c r="D8" i="3"/>
  <c r="E8" i="3"/>
  <c r="F8" i="3"/>
  <c r="G8" i="3"/>
  <c r="H8" i="3"/>
  <c r="A9" i="3"/>
  <c r="B9" i="3"/>
  <c r="C9" i="3"/>
  <c r="D9" i="3"/>
  <c r="E9" i="3"/>
  <c r="F9" i="3"/>
  <c r="G9" i="3"/>
  <c r="H9" i="3"/>
  <c r="A10" i="3"/>
  <c r="B10" i="3"/>
  <c r="C10" i="3"/>
  <c r="D10" i="3"/>
  <c r="E10" i="3"/>
  <c r="F10" i="3"/>
  <c r="G10" i="3"/>
  <c r="H10" i="3"/>
  <c r="A11" i="3"/>
  <c r="B11" i="3"/>
  <c r="C11" i="3"/>
  <c r="D11" i="3"/>
  <c r="E11" i="3"/>
  <c r="F11" i="3"/>
  <c r="G11" i="3"/>
  <c r="H11" i="3"/>
  <c r="A12" i="3"/>
  <c r="B12" i="3"/>
  <c r="C12" i="3"/>
  <c r="D12" i="3"/>
  <c r="E12" i="3"/>
  <c r="F12" i="3"/>
  <c r="G12" i="3"/>
  <c r="H12" i="3"/>
  <c r="A13" i="3"/>
  <c r="B13" i="3"/>
  <c r="C13" i="3"/>
  <c r="D13" i="3"/>
  <c r="E13" i="3"/>
  <c r="F13" i="3"/>
  <c r="G13" i="3"/>
  <c r="H13" i="3"/>
  <c r="D16" i="2"/>
  <c r="E16" i="2"/>
  <c r="F16" i="2"/>
  <c r="G16" i="2"/>
  <c r="H16" i="2"/>
  <c r="D17" i="2"/>
  <c r="E17" i="2"/>
  <c r="F17" i="2"/>
  <c r="G17" i="2"/>
  <c r="H17" i="2"/>
  <c r="C16" i="2"/>
  <c r="C17" i="2"/>
  <c r="B16" i="2"/>
  <c r="B17" i="2"/>
  <c r="A16" i="2"/>
  <c r="A17" i="2"/>
  <c r="E9" i="2"/>
  <c r="F9" i="2"/>
  <c r="G9" i="2"/>
  <c r="H9" i="2"/>
  <c r="E10" i="2"/>
  <c r="F10" i="2"/>
  <c r="G10" i="2"/>
  <c r="H10" i="2"/>
  <c r="E11" i="2"/>
  <c r="F11" i="2"/>
  <c r="G11" i="2"/>
  <c r="H11" i="2"/>
  <c r="D4" i="2"/>
  <c r="D5" i="2"/>
  <c r="D6" i="2"/>
  <c r="D7" i="2"/>
  <c r="D8" i="2"/>
  <c r="D9" i="2"/>
  <c r="D10" i="2"/>
  <c r="D11" i="2"/>
  <c r="C4" i="2"/>
  <c r="C5" i="2"/>
  <c r="C6" i="2"/>
  <c r="C7" i="2"/>
  <c r="C8" i="2"/>
  <c r="C9" i="2"/>
  <c r="C10" i="2"/>
  <c r="C11" i="2"/>
  <c r="B3" i="2"/>
  <c r="B4" i="2"/>
  <c r="B5" i="2"/>
  <c r="B6" i="2"/>
  <c r="B7" i="2"/>
  <c r="B8" i="2"/>
  <c r="B9" i="2"/>
  <c r="B10" i="2"/>
  <c r="B11" i="2"/>
  <c r="A11" i="2"/>
  <c r="A9" i="2"/>
  <c r="A5" i="2"/>
  <c r="A6" i="2"/>
  <c r="A7" i="2"/>
  <c r="A8" i="2"/>
  <c r="E4" i="2"/>
  <c r="F4" i="2"/>
  <c r="G4" i="2"/>
  <c r="H4" i="2"/>
  <c r="E5" i="2"/>
  <c r="F5" i="2"/>
  <c r="G5" i="2"/>
  <c r="H5" i="2"/>
  <c r="E6" i="2"/>
  <c r="F6" i="2"/>
  <c r="G6" i="2"/>
  <c r="H6" i="2"/>
  <c r="E7" i="2"/>
  <c r="F7" i="2"/>
  <c r="G7" i="2"/>
  <c r="H7" i="2"/>
  <c r="E8" i="2"/>
  <c r="F8" i="2"/>
  <c r="G8" i="2"/>
  <c r="H8" i="2"/>
  <c r="E3" i="2"/>
  <c r="F3" i="2"/>
  <c r="G3" i="2"/>
  <c r="H3" i="2"/>
  <c r="D3" i="2"/>
  <c r="C3" i="2"/>
  <c r="A3" i="2"/>
  <c r="J4" i="1"/>
  <c r="J5" i="1"/>
  <c r="J6" i="1"/>
  <c r="J7" i="1"/>
  <c r="J8" i="1"/>
  <c r="J9" i="1"/>
  <c r="J10" i="1"/>
  <c r="J11" i="1"/>
  <c r="J12" i="1"/>
  <c r="J13" i="1"/>
  <c r="J3" i="1"/>
  <c r="J28" i="1" l="1"/>
  <c r="I29" i="1"/>
  <c r="A28" i="3" l="1"/>
  <c r="B28" i="3"/>
  <c r="C28" i="3"/>
  <c r="D28" i="3"/>
  <c r="E28" i="3"/>
  <c r="F28" i="3"/>
  <c r="G28" i="3"/>
  <c r="H28" i="3"/>
  <c r="A29" i="2"/>
  <c r="B29" i="2"/>
  <c r="C29" i="2"/>
  <c r="D29" i="2"/>
  <c r="E29" i="2"/>
  <c r="F29" i="2"/>
  <c r="G29" i="2"/>
  <c r="H29" i="2"/>
  <c r="A25" i="3" l="1"/>
  <c r="B25" i="3"/>
  <c r="C25" i="3"/>
  <c r="D25" i="3"/>
  <c r="E25" i="3"/>
  <c r="F25" i="3"/>
  <c r="G25" i="3"/>
  <c r="H25" i="3"/>
  <c r="A27" i="2"/>
  <c r="B27" i="2"/>
  <c r="C27" i="2"/>
  <c r="D27" i="2"/>
  <c r="E27" i="2"/>
  <c r="F27" i="2"/>
  <c r="G27" i="2"/>
  <c r="H27" i="2"/>
  <c r="J25" i="1"/>
  <c r="C12" i="2" l="1"/>
  <c r="C13" i="2"/>
  <c r="A14" i="3" l="1"/>
  <c r="B14" i="3"/>
  <c r="C14" i="3"/>
  <c r="D14" i="3"/>
  <c r="E14" i="3"/>
  <c r="F14" i="3"/>
  <c r="G14" i="3"/>
  <c r="H14" i="3"/>
  <c r="A15" i="3"/>
  <c r="B15" i="3"/>
  <c r="C15" i="3"/>
  <c r="D15" i="3"/>
  <c r="E15" i="3"/>
  <c r="F15" i="3"/>
  <c r="G15" i="3"/>
  <c r="H15" i="3"/>
  <c r="A16" i="3"/>
  <c r="B16" i="3"/>
  <c r="C16" i="3"/>
  <c r="D16" i="3"/>
  <c r="E16" i="3"/>
  <c r="F16" i="3"/>
  <c r="G16" i="3"/>
  <c r="H16" i="3"/>
  <c r="A17" i="3"/>
  <c r="B17" i="3"/>
  <c r="C17" i="3"/>
  <c r="D17" i="3"/>
  <c r="E17" i="3"/>
  <c r="F17" i="3"/>
  <c r="G17" i="3"/>
  <c r="H17" i="3"/>
  <c r="A18" i="3"/>
  <c r="B18" i="3"/>
  <c r="C18" i="3"/>
  <c r="D18" i="3"/>
  <c r="E18" i="3"/>
  <c r="F18" i="3"/>
  <c r="G18" i="3"/>
  <c r="H18" i="3"/>
  <c r="B21" i="2"/>
  <c r="C21" i="2"/>
  <c r="D21" i="2"/>
  <c r="E21" i="2"/>
  <c r="F21" i="2"/>
  <c r="G21" i="2"/>
  <c r="B22" i="2"/>
  <c r="C22" i="2"/>
  <c r="D22" i="2"/>
  <c r="E22" i="2"/>
  <c r="F22" i="2"/>
  <c r="G22" i="2"/>
  <c r="H21" i="2"/>
  <c r="H22" i="2"/>
  <c r="H18" i="2"/>
  <c r="H19" i="2"/>
  <c r="H20" i="2"/>
  <c r="C18" i="2"/>
  <c r="C19" i="2"/>
  <c r="C20" i="2"/>
  <c r="B18" i="2"/>
  <c r="D18" i="2"/>
  <c r="E18" i="2"/>
  <c r="F18" i="2"/>
  <c r="G18" i="2"/>
  <c r="B19" i="2"/>
  <c r="D19" i="2"/>
  <c r="E19" i="2"/>
  <c r="F19" i="2"/>
  <c r="G19" i="2"/>
  <c r="B20" i="2"/>
  <c r="D20" i="2"/>
  <c r="E20" i="2"/>
  <c r="F20" i="2"/>
  <c r="G20" i="2"/>
  <c r="A21" i="2"/>
  <c r="A22" i="2"/>
  <c r="A18" i="2"/>
  <c r="A19" i="2"/>
  <c r="A20" i="2"/>
  <c r="J14" i="1"/>
  <c r="J18" i="1"/>
  <c r="J15" i="1"/>
  <c r="J16" i="1"/>
  <c r="J17" i="1"/>
  <c r="B19" i="3" l="1"/>
  <c r="C19" i="3"/>
  <c r="D19" i="3"/>
  <c r="E19" i="3"/>
  <c r="F19" i="3"/>
  <c r="G19" i="3"/>
  <c r="H19" i="3"/>
  <c r="B20" i="3"/>
  <c r="C20" i="3"/>
  <c r="D20" i="3"/>
  <c r="E20" i="3"/>
  <c r="F20" i="3"/>
  <c r="G20" i="3"/>
  <c r="H20" i="3"/>
  <c r="B21" i="3"/>
  <c r="C21" i="3"/>
  <c r="D21" i="3"/>
  <c r="E21" i="3"/>
  <c r="F21" i="3"/>
  <c r="G21" i="3"/>
  <c r="H21" i="3"/>
  <c r="B22" i="3"/>
  <c r="C22" i="3"/>
  <c r="D22" i="3"/>
  <c r="E22" i="3"/>
  <c r="F22" i="3"/>
  <c r="G22" i="3"/>
  <c r="H22" i="3"/>
  <c r="B24" i="3"/>
  <c r="C24" i="3"/>
  <c r="D24" i="3"/>
  <c r="E24" i="3"/>
  <c r="F24" i="3"/>
  <c r="G24" i="3"/>
  <c r="H24" i="3"/>
  <c r="A19" i="3"/>
  <c r="A20" i="3"/>
  <c r="A21" i="3"/>
  <c r="A22" i="3"/>
  <c r="A24" i="3"/>
  <c r="C28" i="2"/>
  <c r="C23" i="2"/>
  <c r="C24" i="2"/>
  <c r="C26" i="2"/>
  <c r="B28" i="2"/>
  <c r="D28" i="2"/>
  <c r="E28" i="2"/>
  <c r="F28" i="2"/>
  <c r="G28" i="2"/>
  <c r="H28" i="2"/>
  <c r="A28" i="2"/>
  <c r="B23" i="2"/>
  <c r="D23" i="2"/>
  <c r="E23" i="2"/>
  <c r="F23" i="2"/>
  <c r="G23" i="2"/>
  <c r="H23" i="2"/>
  <c r="B24" i="2"/>
  <c r="D24" i="2"/>
  <c r="E24" i="2"/>
  <c r="F24" i="2"/>
  <c r="G24" i="2"/>
  <c r="H24" i="2"/>
  <c r="B26" i="2"/>
  <c r="D26" i="2"/>
  <c r="E26" i="2"/>
  <c r="F26" i="2"/>
  <c r="G26" i="2"/>
  <c r="H26" i="2"/>
  <c r="A23" i="2"/>
  <c r="A24" i="2"/>
  <c r="A26" i="2"/>
  <c r="B12" i="2"/>
  <c r="D12" i="2"/>
  <c r="E12" i="2"/>
  <c r="F12" i="2"/>
  <c r="G12" i="2"/>
  <c r="H12" i="2"/>
  <c r="B13" i="2"/>
  <c r="D13" i="2"/>
  <c r="E13" i="2"/>
  <c r="F13" i="2"/>
  <c r="G13" i="2"/>
  <c r="H13" i="2"/>
  <c r="A12" i="2"/>
  <c r="A13" i="2"/>
  <c r="J19" i="1"/>
  <c r="J20" i="1"/>
  <c r="J21" i="1"/>
  <c r="J22" i="1"/>
  <c r="J24" i="1"/>
  <c r="H9" i="4" l="1"/>
  <c r="E9" i="4"/>
  <c r="D9" i="4"/>
  <c r="H8" i="4"/>
  <c r="G8" i="4"/>
  <c r="F8" i="4"/>
  <c r="E8" i="4"/>
  <c r="D8" i="4"/>
  <c r="B8" i="4"/>
  <c r="A8" i="4"/>
  <c r="H7" i="4"/>
  <c r="G7" i="4"/>
  <c r="F7" i="4"/>
  <c r="E7" i="4"/>
  <c r="D7" i="4"/>
  <c r="C7" i="4"/>
  <c r="B7" i="4"/>
  <c r="A7" i="4"/>
  <c r="H6" i="4"/>
  <c r="G6" i="4"/>
  <c r="F6" i="4"/>
  <c r="E6" i="4"/>
  <c r="D6" i="4"/>
  <c r="C6" i="4"/>
  <c r="B6" i="4"/>
  <c r="A6" i="4"/>
  <c r="H5" i="4"/>
  <c r="G5" i="4"/>
  <c r="F5" i="4"/>
  <c r="E5" i="4"/>
  <c r="D5" i="4"/>
  <c r="B5" i="4"/>
  <c r="A5" i="4"/>
  <c r="H4" i="4"/>
  <c r="G4" i="4"/>
  <c r="F4" i="4"/>
  <c r="E4" i="4"/>
  <c r="D4" i="4"/>
  <c r="C4" i="4"/>
  <c r="B4" i="4"/>
  <c r="A4" i="4"/>
  <c r="H3" i="4"/>
  <c r="G3" i="4"/>
  <c r="F3" i="4"/>
  <c r="E3" i="4"/>
  <c r="D3" i="4"/>
  <c r="B3" i="4"/>
  <c r="A3" i="4"/>
  <c r="H26" i="3" l="1"/>
  <c r="H27" i="3"/>
  <c r="C26" i="3" l="1"/>
  <c r="D26" i="3"/>
  <c r="E26" i="3"/>
  <c r="F26" i="3"/>
  <c r="G26" i="3"/>
  <c r="C27" i="3"/>
  <c r="D27" i="3"/>
  <c r="E27" i="3"/>
  <c r="F27" i="3"/>
  <c r="G27" i="3"/>
  <c r="B26" i="3"/>
  <c r="B27" i="3"/>
  <c r="A26" i="3"/>
  <c r="A27" i="3"/>
  <c r="H14" i="2"/>
  <c r="G14" i="2"/>
  <c r="F14" i="2"/>
  <c r="E14" i="2"/>
  <c r="D14" i="2"/>
  <c r="B14" i="2"/>
  <c r="A14" i="2"/>
  <c r="J26" i="1"/>
  <c r="J27" i="1" l="1"/>
  <c r="J29" i="1" l="1"/>
</calcChain>
</file>

<file path=xl/sharedStrings.xml><?xml version="1.0" encoding="utf-8"?>
<sst xmlns="http://schemas.openxmlformats.org/spreadsheetml/2006/main" count="155" uniqueCount="54">
  <si>
    <t>odrůda</t>
  </si>
  <si>
    <t>ročník</t>
  </si>
  <si>
    <t>jakostní zařazení</t>
  </si>
  <si>
    <t>cukr</t>
  </si>
  <si>
    <t>alk.        % obj.</t>
  </si>
  <si>
    <t xml:space="preserve">cukr   g/l </t>
  </si>
  <si>
    <t>kyseliny g/l</t>
  </si>
  <si>
    <t>suché</t>
  </si>
  <si>
    <t>Veltlínské zelené</t>
  </si>
  <si>
    <t>pozdní sběr</t>
  </si>
  <si>
    <t>André</t>
  </si>
  <si>
    <t>Cabernet Sauvignon</t>
  </si>
  <si>
    <t>Cabernet Moravia</t>
  </si>
  <si>
    <t>CELKEM:</t>
  </si>
  <si>
    <t>počet</t>
  </si>
  <si>
    <t>cena</t>
  </si>
  <si>
    <t>cena za             1 kus</t>
  </si>
  <si>
    <t>vaše jméno</t>
  </si>
  <si>
    <t>moravské zemské víno</t>
  </si>
  <si>
    <t>Ryzlink rýnský</t>
  </si>
  <si>
    <t>jméno</t>
  </si>
  <si>
    <t>celkem</t>
  </si>
  <si>
    <t>MZV</t>
  </si>
  <si>
    <t>alk.          % obj.</t>
  </si>
  <si>
    <t xml:space="preserve">cukr       g/l </t>
  </si>
  <si>
    <t>cena         za 1 kus</t>
  </si>
  <si>
    <t>Svatovavřinecké</t>
  </si>
  <si>
    <t>Merlot</t>
  </si>
  <si>
    <t>Pinot Noir</t>
  </si>
  <si>
    <t>CELKEM</t>
  </si>
  <si>
    <t>Rosé Svatovavřinecké</t>
  </si>
  <si>
    <t>Modrý Portugal</t>
  </si>
  <si>
    <t>Dornfelder</t>
  </si>
  <si>
    <t xml:space="preserve">cena         </t>
  </si>
  <si>
    <t>jakostní</t>
  </si>
  <si>
    <t>zařazení</t>
  </si>
  <si>
    <t>alk.</t>
  </si>
  <si>
    <t xml:space="preserve"> % obj.</t>
  </si>
  <si>
    <t xml:space="preserve">g/l </t>
  </si>
  <si>
    <t>kyseliny</t>
  </si>
  <si>
    <t>Chardonnay sur lie 1</t>
  </si>
  <si>
    <t>Cuvée Růženy</t>
  </si>
  <si>
    <t>Rulandské modré</t>
  </si>
  <si>
    <t>Pinot-Frankovka</t>
  </si>
  <si>
    <t>Frizzante rosé</t>
  </si>
  <si>
    <t>Chardonnay chêne</t>
  </si>
  <si>
    <t>Müller Thurgau</t>
  </si>
  <si>
    <t>Neuburské</t>
  </si>
  <si>
    <t>kabinet</t>
  </si>
  <si>
    <t>Rulandské šedé</t>
  </si>
  <si>
    <t>Ledové rosé</t>
  </si>
  <si>
    <t>Steinberg</t>
  </si>
  <si>
    <t>Rosé</t>
  </si>
  <si>
    <t>Pinot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</si>
</sst>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Kč&quot;;[Red]\-#,##0\ &quot;Kč&quot;"/>
    <numFmt numFmtId="164" formatCode="#,##0\ &quot;Kč&quot;"/>
  </numFmts>
  <fonts count="44">
    <font>
      <sz val="10"/>
      <name val="Arial"/>
      <charset val="238"/>
    </font>
    <font>
      <sz val="10"/>
      <name val="Gill Sans MT"/>
      <family val="2"/>
    </font>
    <font>
      <b/>
      <sz val="10"/>
      <name val="Gill Sans MT"/>
      <family val="2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sz val="11"/>
      <color rgb="FF9C65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0"/>
      <color theme="1" tint="0.249977111117893"/>
      <name val="Arial"/>
      <family val="2"/>
    </font>
    <font>
      <sz val="10"/>
      <color theme="0" tint="-0.34998626667073579"/>
      <name val="Arial"/>
      <family val="2"/>
    </font>
    <font>
      <sz val="12"/>
      <color theme="1" tint="0.249977111117893"/>
      <name val="Arial"/>
      <family val="2"/>
    </font>
    <font>
      <sz val="10"/>
      <color theme="1" tint="0.249977111117893"/>
      <name val="Gill Sans MT"/>
      <family val="2"/>
    </font>
    <font>
      <b/>
      <sz val="10"/>
      <color theme="1" tint="0.249977111117893"/>
      <name val="Gill Sans MT"/>
      <family val="2"/>
    </font>
    <font>
      <sz val="12"/>
      <color theme="1" tint="0.249977111117893"/>
      <name val="Calibri"/>
      <family val="2"/>
      <charset val="238"/>
      <scheme val="minor"/>
    </font>
    <font>
      <sz val="12"/>
      <color theme="0" tint="-0.249977111117893"/>
      <name val="Calibri"/>
      <family val="2"/>
      <charset val="238"/>
      <scheme val="minor"/>
    </font>
    <font>
      <sz val="12"/>
      <color theme="0" tint="-0.34998626667073579"/>
      <name val="Calibri"/>
      <family val="2"/>
      <charset val="238"/>
      <scheme val="minor"/>
    </font>
    <font>
      <sz val="12"/>
      <color theme="1" tint="0.14999847407452621"/>
      <name val="Calibri"/>
      <family val="2"/>
      <charset val="238"/>
      <scheme val="minor"/>
    </font>
    <font>
      <b/>
      <sz val="12"/>
      <color theme="1" tint="0.14999847407452621"/>
      <name val="Calibri"/>
      <family val="2"/>
      <charset val="238"/>
      <scheme val="minor"/>
    </font>
    <font>
      <sz val="11"/>
      <color theme="1" tint="0.14999847407452621"/>
      <name val="Calibri"/>
      <family val="2"/>
      <charset val="238"/>
      <scheme val="minor"/>
    </font>
    <font>
      <b/>
      <sz val="10"/>
      <color theme="5" tint="-0.499984740745262"/>
      <name val="Gill Sans MT"/>
      <family val="2"/>
    </font>
    <font>
      <b/>
      <sz val="10"/>
      <color rgb="FF4F5624"/>
      <name val="Gill Sans MT"/>
      <family val="2"/>
    </font>
    <font>
      <b/>
      <sz val="10"/>
      <color theme="5"/>
      <name val="Gill Sans MT"/>
      <family val="2"/>
    </font>
    <font>
      <sz val="14"/>
      <color theme="1" tint="0.249977111117893"/>
      <name val="Kozuka Gothic Pr6N R"/>
      <family val="2"/>
      <charset val="128"/>
    </font>
    <font>
      <sz val="20"/>
      <color theme="1" tint="0.14999847407452621"/>
      <name val="Kozuka Gothic Pr6N R"/>
      <family val="2"/>
      <charset val="128"/>
    </font>
    <font>
      <sz val="16"/>
      <color theme="1" tint="0.249977111117893"/>
      <name val="Kozuka Gothic Pr6N R"/>
      <family val="2"/>
      <charset val="128"/>
    </font>
    <font>
      <sz val="20"/>
      <color theme="1" tint="0.14999847407452621"/>
      <name val="Kozuka Gothic Pr6N M"/>
      <family val="2"/>
      <charset val="128"/>
    </font>
    <font>
      <sz val="20"/>
      <name val="Kozuka Gothic Pr6N M"/>
      <family val="2"/>
      <charset val="128"/>
    </font>
    <font>
      <b/>
      <sz val="10"/>
      <color theme="1" tint="0.249977111117893"/>
      <name val="Arial"/>
      <family val="2"/>
      <charset val="238"/>
    </font>
    <font>
      <sz val="10"/>
      <color theme="1" tint="0.249977111117893"/>
      <name val="Arial"/>
      <family val="2"/>
      <charset val="238"/>
    </font>
    <font>
      <b/>
      <sz val="10"/>
      <color theme="6" tint="-0.499984740745262"/>
      <name val="Gill Sans MT"/>
      <family val="2"/>
    </font>
    <font>
      <sz val="10"/>
      <color theme="1" tint="0.249977111117893"/>
      <name val="Gill Sans MT"/>
      <family val="2"/>
      <charset val="238"/>
    </font>
    <font>
      <b/>
      <sz val="10"/>
      <color theme="1" tint="0.249977111117893"/>
      <name val="Gill Sans MT"/>
      <family val="2"/>
      <charset val="238"/>
    </font>
  </fonts>
  <fills count="4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EEECE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7F7F7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EFE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9F9F9"/>
        <bgColor indexed="64"/>
      </patternFill>
    </fill>
  </fills>
  <borders count="108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/>
      <bottom style="double">
        <color theme="0" tint="-0.499984740745262"/>
      </bottom>
      <diagonal/>
    </border>
    <border>
      <left/>
      <right/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 style="dotted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1" tint="0.499984740745262"/>
      </bottom>
      <diagonal/>
    </border>
    <border>
      <left style="dotted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dotted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dotted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0.499984740745262"/>
      </bottom>
      <diagonal/>
    </border>
    <border>
      <left style="thin">
        <color theme="1" tint="0.499984740745262"/>
      </left>
      <right/>
      <top/>
      <bottom/>
      <diagonal/>
    </border>
    <border>
      <left style="thin">
        <color theme="1" tint="0.499984740745262"/>
      </left>
      <right/>
      <top/>
      <bottom style="double">
        <color theme="0" tint="-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dotted">
        <color theme="0" tint="-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0" tint="-0.499984740745262"/>
      </bottom>
      <diagonal/>
    </border>
    <border>
      <left style="thin">
        <color theme="1" tint="0.499984740745262"/>
      </left>
      <right style="dotted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0" tint="-4.9989318521683403E-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4.9989318521683403E-2"/>
      </right>
      <top/>
      <bottom style="thin">
        <color theme="0" tint="-0.499984740745262"/>
      </bottom>
      <diagonal/>
    </border>
    <border>
      <left/>
      <right style="thin">
        <color theme="0" tint="-4.9989318521683403E-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1" tint="0.499984740745262"/>
      </left>
      <right style="dotted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/>
      <right style="dotted">
        <color theme="0" tint="-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 tint="-0.499984740745262"/>
      </left>
      <right style="dotted">
        <color theme="0" tint="-0.499984740745262"/>
      </right>
      <top style="double">
        <color theme="0" tint="-0.499984740745262"/>
      </top>
      <bottom style="thin">
        <color theme="0" tint="-0.499984740745262"/>
      </bottom>
      <diagonal/>
    </border>
    <border>
      <left style="thin">
        <color theme="0" tint="-4.9989318521683403E-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4.9989318521683403E-2"/>
      </left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double">
        <color theme="0" tint="-0.499984740745262"/>
      </top>
      <bottom style="thin">
        <color theme="0" tint="-0.499984740745262"/>
      </bottom>
      <diagonal/>
    </border>
    <border>
      <left/>
      <right style="dotted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0" tint="-4.9989318521683403E-2"/>
      </right>
      <top/>
      <bottom style="double">
        <color theme="0" tint="-0.499984740745262"/>
      </bottom>
      <diagonal/>
    </border>
    <border>
      <left style="thin">
        <color theme="0" tint="-4.9989318521683403E-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dotted">
        <color theme="0" tint="-0.499984740745262"/>
      </left>
      <right/>
      <top style="double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4.9989318521683403E-2"/>
      </right>
      <top style="thin">
        <color theme="0" tint="-0.499984740745262"/>
      </top>
      <bottom/>
      <diagonal/>
    </border>
    <border>
      <left style="thin">
        <color theme="0" tint="-4.9989318521683403E-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4.9989318521683403E-2"/>
      </left>
      <right style="thin">
        <color theme="0" tint="-0.499984740745262"/>
      </right>
      <top/>
      <bottom style="double">
        <color theme="0" tint="-0.499984740745262"/>
      </bottom>
      <diagonal/>
    </border>
    <border>
      <left style="dotted">
        <color theme="0" tint="-0.499984740745262"/>
      </left>
      <right/>
      <top style="thin">
        <color theme="0" tint="-0.499984740745262"/>
      </top>
      <bottom style="double">
        <color theme="0" tint="-0.499984740745262"/>
      </bottom>
      <diagonal/>
    </border>
    <border>
      <left/>
      <right style="dotted">
        <color theme="0" tint="-0.499984740745262"/>
      </right>
      <top/>
      <bottom/>
      <diagonal/>
    </border>
    <border>
      <left/>
      <right style="dotted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dotted">
        <color theme="0" tint="-0.499984740745262"/>
      </right>
      <top/>
      <bottom/>
      <diagonal/>
    </border>
    <border>
      <left style="dotted">
        <color theme="0" tint="-0.499984740745262"/>
      </left>
      <right/>
      <top style="thin">
        <color theme="0" tint="-0.499984740745262"/>
      </top>
      <bottom/>
      <diagonal/>
    </border>
    <border>
      <left style="thin">
        <color theme="1" tint="0.499984740745262"/>
      </left>
      <right style="dotted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double">
        <color theme="1" tint="0.499984740745262"/>
      </bottom>
      <diagonal/>
    </border>
    <border>
      <left/>
      <right/>
      <top style="double">
        <color theme="1" tint="0.499984740745262"/>
      </top>
      <bottom style="double">
        <color theme="0" tint="-0.499984740745262"/>
      </bottom>
      <diagonal/>
    </border>
    <border>
      <left/>
      <right/>
      <top style="double">
        <color theme="0" tint="-0.499984740745262"/>
      </top>
      <bottom style="double">
        <color theme="1" tint="0.499984740745262"/>
      </bottom>
      <diagonal/>
    </border>
    <border>
      <left/>
      <right style="thin">
        <color theme="0" tint="-4.9989318521683403E-2"/>
      </right>
      <top style="double">
        <color theme="0" tint="-0.499984740745262"/>
      </top>
      <bottom style="double">
        <color theme="1" tint="0.49998474074526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double">
        <color theme="0" tint="-0.499984740745262"/>
      </top>
      <bottom style="double">
        <color theme="1" tint="0.499984740745262"/>
      </bottom>
      <diagonal/>
    </border>
    <border>
      <left/>
      <right style="thin">
        <color theme="0" tint="-0.499984740745262"/>
      </right>
      <top style="double">
        <color theme="0" tint="-0.499984740745262"/>
      </top>
      <bottom style="double">
        <color theme="1" tint="0.499984740745262"/>
      </bottom>
      <diagonal/>
    </border>
    <border>
      <left style="thin">
        <color theme="0" tint="-0.499984740745262"/>
      </left>
      <right style="dotted">
        <color theme="0" tint="-0.499984740745262"/>
      </right>
      <top style="double">
        <color theme="0" tint="-0.499984740745262"/>
      </top>
      <bottom style="double">
        <color theme="1" tint="0.499984740745262"/>
      </bottom>
      <diagonal/>
    </border>
    <border>
      <left/>
      <right style="thin">
        <color theme="1" tint="0.499984740745262"/>
      </right>
      <top style="double">
        <color theme="0" tint="-0.499984740745262"/>
      </top>
      <bottom style="double">
        <color theme="1" tint="0.499984740745262"/>
      </bottom>
      <diagonal/>
    </border>
    <border>
      <left style="thin">
        <color theme="1" tint="0.499984740745262"/>
      </left>
      <right style="dotted">
        <color theme="0" tint="-0.499984740745262"/>
      </right>
      <top style="double">
        <color theme="0" tint="-0.499984740745262"/>
      </top>
      <bottom style="double">
        <color theme="1" tint="0.499984740745262"/>
      </bottom>
      <diagonal/>
    </border>
    <border>
      <left/>
      <right style="thin">
        <color theme="0" tint="-4.9989318521683403E-2"/>
      </right>
      <top style="thin">
        <color theme="0" tint="-0.499984740745262"/>
      </top>
      <bottom style="double">
        <color theme="1" tint="0.499984740745262"/>
      </bottom>
      <diagonal/>
    </border>
    <border>
      <left/>
      <right style="thin">
        <color theme="0" tint="-4.9989318521683403E-2"/>
      </right>
      <top/>
      <bottom style="double">
        <color theme="1" tint="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double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double">
        <color theme="1" tint="0.499984740745262"/>
      </bottom>
      <diagonal/>
    </border>
    <border>
      <left style="thin">
        <color theme="1" tint="0.499984740745262"/>
      </left>
      <right style="dotted">
        <color theme="0" tint="-0.499984740745262"/>
      </right>
      <top style="thin">
        <color theme="1" tint="0.499984740745262"/>
      </top>
      <bottom style="double">
        <color theme="1" tint="0.499984740745262"/>
      </bottom>
      <diagonal/>
    </border>
    <border>
      <left/>
      <right/>
      <top style="thin">
        <color theme="1" tint="0.499984740745262"/>
      </top>
      <bottom style="double">
        <color theme="1" tint="0.499984740745262"/>
      </bottom>
      <diagonal/>
    </border>
    <border>
      <left/>
      <right style="thin">
        <color theme="0" tint="-4.9989318521683403E-2"/>
      </right>
      <top style="thin">
        <color theme="1" tint="0.499984740745262"/>
      </top>
      <bottom style="thin">
        <color theme="0" tint="-0.499984740745262"/>
      </bottom>
      <diagonal/>
    </border>
    <border>
      <left style="dotted">
        <color theme="0" tint="-0.499984740745262"/>
      </left>
      <right style="thin">
        <color theme="1" tint="0.499984740745262"/>
      </right>
      <top style="thin">
        <color theme="1" tint="0.499984740745262"/>
      </top>
      <bottom style="thin">
        <color theme="0" tint="-0.499984740745262"/>
      </bottom>
      <diagonal/>
    </border>
    <border>
      <left style="double">
        <color theme="1" tint="0.499984740745262"/>
      </left>
      <right style="double">
        <color theme="1" tint="0.499984740745262"/>
      </right>
      <top style="double">
        <color theme="1" tint="0.499984740745262"/>
      </top>
      <bottom/>
      <diagonal/>
    </border>
    <border>
      <left style="double">
        <color theme="1" tint="0.499984740745262"/>
      </left>
      <right style="double">
        <color theme="1" tint="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double">
        <color theme="1" tint="0.499984740745262"/>
      </bottom>
      <diagonal/>
    </border>
    <border>
      <left style="thin">
        <color theme="0" tint="-0.499984740745262"/>
      </left>
      <right style="dotted">
        <color theme="0" tint="-0.499984740745262"/>
      </right>
      <top style="thin">
        <color theme="0" tint="-0.499984740745262"/>
      </top>
      <bottom style="double">
        <color theme="1" tint="0.499984740745262"/>
      </bottom>
      <diagonal/>
    </border>
    <border>
      <left style="thin">
        <color theme="0" tint="-0.499984740745262"/>
      </left>
      <right style="dotted">
        <color theme="0" tint="-0.499984740745262"/>
      </right>
      <top style="double">
        <color theme="1" tint="0.499984740745262"/>
      </top>
      <bottom style="thin">
        <color theme="0" tint="-0.499984740745262"/>
      </bottom>
      <diagonal/>
    </border>
    <border>
      <left/>
      <right/>
      <top style="double">
        <color theme="1" tint="0.499984740745262"/>
      </top>
      <bottom/>
      <diagonal/>
    </border>
    <border>
      <left/>
      <right style="dotted">
        <color theme="0" tint="-0.499984740745262"/>
      </right>
      <top style="thin">
        <color theme="1" tint="0.499984740745262"/>
      </top>
      <bottom style="double">
        <color theme="1" tint="0.499984740745262"/>
      </bottom>
      <diagonal/>
    </border>
    <border>
      <left/>
      <right style="dotted">
        <color theme="0" tint="-0.499984740745262"/>
      </right>
      <top style="thin">
        <color theme="0" tint="-0.499984740745262"/>
      </top>
      <bottom style="double">
        <color theme="1" tint="0.499984740745262"/>
      </bottom>
      <diagonal/>
    </border>
    <border>
      <left style="thin">
        <color theme="1" tint="0.499984740745262"/>
      </left>
      <right style="dotted">
        <color theme="0" tint="-0.499984740745262"/>
      </right>
      <top style="thin">
        <color theme="0" tint="-0.499984740745262"/>
      </top>
      <bottom style="double">
        <color theme="1" tint="0.499984740745262"/>
      </bottom>
      <diagonal/>
    </border>
    <border>
      <left/>
      <right/>
      <top style="double">
        <color theme="0" tint="-0.499984740745262"/>
      </top>
      <bottom style="thin">
        <color theme="1" tint="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double">
        <color theme="0" tint="-0.499984740745262"/>
      </top>
      <bottom style="thin">
        <color theme="1" tint="0.499984740745262"/>
      </bottom>
      <diagonal/>
    </border>
    <border>
      <left style="thin">
        <color theme="0" tint="-0.499984740745262"/>
      </left>
      <right style="dotted">
        <color theme="0" tint="-0.499984740745262"/>
      </right>
      <top style="double">
        <color theme="0" tint="-0.499984740745262"/>
      </top>
      <bottom style="thin">
        <color theme="1" tint="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1" tint="0.499984740745262"/>
      </top>
      <bottom style="double">
        <color theme="1" tint="0.499984740745262"/>
      </bottom>
      <diagonal/>
    </border>
    <border>
      <left style="thin">
        <color theme="0" tint="-0.499984740745262"/>
      </left>
      <right style="dotted">
        <color theme="0" tint="-0.499984740745262"/>
      </right>
      <top style="thin">
        <color theme="1" tint="0.499984740745262"/>
      </top>
      <bottom style="double">
        <color theme="1" tint="0.499984740745262"/>
      </bottom>
      <diagonal/>
    </border>
    <border>
      <left/>
      <right style="thin">
        <color theme="0" tint="-0.499984740745262"/>
      </right>
      <top style="double">
        <color theme="0" tint="-0.499984740745262"/>
      </top>
      <bottom style="thin">
        <color theme="1" tint="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1" tint="0.499984740745262"/>
      </bottom>
      <diagonal/>
    </border>
    <border>
      <left style="thin">
        <color theme="0" tint="-0.499984740745262"/>
      </left>
      <right style="dotted">
        <color theme="0" tint="-0.499984740745262"/>
      </right>
      <top/>
      <bottom style="thin">
        <color theme="1" tint="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 tint="-0.499984740745262"/>
      </left>
      <right style="dotted">
        <color theme="0" tint="-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0" tint="-4.9989318521683403E-2"/>
      </right>
      <top style="double">
        <color theme="0" tint="-0.499984740745262"/>
      </top>
      <bottom style="thin">
        <color theme="1" tint="0.499984740745262"/>
      </bottom>
      <diagonal/>
    </border>
    <border>
      <left/>
      <right style="dotted">
        <color theme="0" tint="-0.499984740745262"/>
      </right>
      <top style="double">
        <color theme="0" tint="-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dotted">
        <color theme="0" tint="-0.499984740745262"/>
      </right>
      <top style="double">
        <color theme="0" tint="-0.499984740745262"/>
      </top>
      <bottom style="thin">
        <color theme="1" tint="0.499984740745262"/>
      </bottom>
      <diagonal/>
    </border>
    <border>
      <left style="dotted">
        <color theme="0" tint="-0.499984740745262"/>
      </left>
      <right/>
      <top style="double">
        <color theme="0" tint="-0.499984740745262"/>
      </top>
      <bottom style="thin">
        <color theme="1" tint="0.499984740745262"/>
      </bottom>
      <diagonal/>
    </border>
    <border>
      <left/>
      <right style="thin">
        <color theme="0" tint="-4.9989318521683403E-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0" tint="-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dotted">
        <color theme="0" tint="-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double">
        <color theme="1" tint="0.499984740745262"/>
      </top>
      <bottom style="double">
        <color theme="1" tint="0.499984740745262"/>
      </bottom>
      <diagonal/>
    </border>
    <border>
      <left style="thin">
        <color theme="0" tint="-4.9989318521683403E-2"/>
      </left>
      <right style="thin">
        <color theme="0" tint="-0.499984740745262"/>
      </right>
      <top style="thin">
        <color theme="0" tint="-0.499984740745262"/>
      </top>
      <bottom style="double">
        <color theme="1" tint="0.499984740745262"/>
      </bottom>
      <diagonal/>
    </border>
    <border>
      <left/>
      <right style="thin">
        <color theme="0" tint="-4.9989318521683403E-2"/>
      </right>
      <top style="thin">
        <color theme="1" tint="0.499984740745262"/>
      </top>
      <bottom style="double">
        <color theme="1" tint="0.499984740745262"/>
      </bottom>
      <diagonal/>
    </border>
    <border>
      <left/>
      <right style="thin">
        <color theme="0" tint="-0.499984740745262"/>
      </right>
      <top style="thin">
        <color theme="1" tint="0.499984740745262"/>
      </top>
      <bottom style="double">
        <color theme="1" tint="0.499984740745262"/>
      </bottom>
      <diagonal/>
    </border>
    <border>
      <left style="dotted">
        <color theme="0" tint="-0.499984740745262"/>
      </left>
      <right/>
      <top style="thin">
        <color theme="1" tint="0.499984740745262"/>
      </top>
      <bottom style="double">
        <color theme="1" tint="0.499984740745262"/>
      </bottom>
      <diagonal/>
    </border>
    <border>
      <left/>
      <right style="thin">
        <color theme="0" tint="-0.499984740745262"/>
      </right>
      <top/>
      <bottom/>
      <diagonal/>
    </border>
    <border>
      <left style="dotted">
        <color theme="0" tint="-0.499984740745262"/>
      </left>
      <right/>
      <top style="thin">
        <color theme="0" tint="-0.499984740745262"/>
      </top>
      <bottom style="double">
        <color theme="1" tint="0.499984740745262"/>
      </bottom>
      <diagonal/>
    </border>
  </borders>
  <cellStyleXfs count="4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1" applyNumberFormat="0" applyFill="0" applyAlignment="0" applyProtection="0"/>
    <xf numFmtId="0" fontId="6" fillId="20" borderId="0" applyNumberFormat="0" applyBorder="0" applyAlignment="0" applyProtection="0"/>
    <xf numFmtId="0" fontId="7" fillId="21" borderId="2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" fillId="23" borderId="6" applyNumberFormat="0" applyFont="0" applyAlignment="0" applyProtection="0"/>
    <xf numFmtId="0" fontId="13" fillId="0" borderId="7" applyNumberFormat="0" applyFill="0" applyAlignment="0" applyProtection="0"/>
    <xf numFmtId="0" fontId="14" fillId="2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5" borderId="8" applyNumberFormat="0" applyAlignment="0" applyProtection="0"/>
    <xf numFmtId="0" fontId="17" fillId="26" borderId="8" applyNumberFormat="0" applyAlignment="0" applyProtection="0"/>
    <xf numFmtId="0" fontId="18" fillId="26" borderId="9" applyNumberFormat="0" applyAlignment="0" applyProtection="0"/>
    <xf numFmtId="0" fontId="19" fillId="0" borderId="0" applyNumberFormat="0" applyFill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</cellStyleXfs>
  <cellXfs count="286">
    <xf numFmtId="0" fontId="0" fillId="0" borderId="0" xfId="0"/>
    <xf numFmtId="0" fontId="0" fillId="0" borderId="0" xfId="0" applyBorder="1"/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164" fontId="0" fillId="0" borderId="0" xfId="0" applyNumberFormat="1"/>
    <xf numFmtId="0" fontId="21" fillId="0" borderId="0" xfId="0" applyFont="1" applyFill="1" applyBorder="1" applyAlignment="1">
      <alignment vertical="top"/>
    </xf>
    <xf numFmtId="0" fontId="20" fillId="0" borderId="0" xfId="0" applyFont="1" applyFill="1" applyBorder="1" applyAlignment="1">
      <alignment vertical="top"/>
    </xf>
    <xf numFmtId="0" fontId="0" fillId="0" borderId="0" xfId="0" applyFill="1" applyBorder="1"/>
    <xf numFmtId="6" fontId="20" fillId="0" borderId="0" xfId="0" applyNumberFormat="1" applyFont="1" applyFill="1" applyBorder="1"/>
    <xf numFmtId="0" fontId="20" fillId="0" borderId="0" xfId="0" applyFont="1" applyFill="1" applyBorder="1"/>
    <xf numFmtId="164" fontId="20" fillId="0" borderId="0" xfId="0" applyNumberFormat="1" applyFont="1" applyFill="1" applyBorder="1"/>
    <xf numFmtId="0" fontId="22" fillId="0" borderId="16" xfId="0" applyFont="1" applyBorder="1"/>
    <xf numFmtId="6" fontId="20" fillId="0" borderId="23" xfId="0" applyNumberFormat="1" applyFont="1" applyBorder="1"/>
    <xf numFmtId="0" fontId="23" fillId="0" borderId="12" xfId="0" applyFont="1" applyFill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23" fillId="0" borderId="15" xfId="0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horizontal="center" vertical="center"/>
    </xf>
    <xf numFmtId="0" fontId="25" fillId="0" borderId="29" xfId="0" applyFont="1" applyBorder="1" applyAlignment="1">
      <alignment horizontal="center" vertical="center"/>
    </xf>
    <xf numFmtId="0" fontId="25" fillId="0" borderId="29" xfId="0" applyFont="1" applyFill="1" applyBorder="1" applyAlignment="1">
      <alignment horizontal="center" vertical="center"/>
    </xf>
    <xf numFmtId="0" fontId="30" fillId="0" borderId="26" xfId="0" applyFont="1" applyBorder="1" applyAlignment="1">
      <alignment horizontal="center" vertical="center"/>
    </xf>
    <xf numFmtId="0" fontId="28" fillId="0" borderId="35" xfId="0" applyFont="1" applyBorder="1" applyAlignment="1">
      <alignment horizontal="center" vertical="center"/>
    </xf>
    <xf numFmtId="0" fontId="31" fillId="0" borderId="12" xfId="0" applyFont="1" applyFill="1" applyBorder="1" applyAlignment="1">
      <alignment vertical="center"/>
    </xf>
    <xf numFmtId="0" fontId="31" fillId="0" borderId="18" xfId="0" applyFont="1" applyFill="1" applyBorder="1" applyAlignment="1">
      <alignment vertical="center"/>
    </xf>
    <xf numFmtId="0" fontId="32" fillId="0" borderId="12" xfId="0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23" fillId="0" borderId="12" xfId="0" applyNumberFormat="1" applyFont="1" applyFill="1" applyBorder="1" applyAlignment="1">
      <alignment horizontal="center" vertical="center"/>
    </xf>
    <xf numFmtId="164" fontId="23" fillId="0" borderId="18" xfId="0" applyNumberFormat="1" applyFont="1" applyFill="1" applyBorder="1" applyAlignment="1">
      <alignment horizontal="center" vertical="center"/>
    </xf>
    <xf numFmtId="0" fontId="20" fillId="38" borderId="12" xfId="0" applyFont="1" applyFill="1" applyBorder="1" applyAlignment="1">
      <alignment vertical="center"/>
    </xf>
    <xf numFmtId="0" fontId="20" fillId="39" borderId="12" xfId="0" applyFont="1" applyFill="1" applyBorder="1" applyAlignment="1">
      <alignment vertical="center"/>
    </xf>
    <xf numFmtId="0" fontId="20" fillId="39" borderId="14" xfId="0" applyFont="1" applyFill="1" applyBorder="1" applyAlignment="1">
      <alignment vertical="center"/>
    </xf>
    <xf numFmtId="0" fontId="20" fillId="39" borderId="18" xfId="0" applyFont="1" applyFill="1" applyBorder="1" applyAlignment="1">
      <alignment vertical="center"/>
    </xf>
    <xf numFmtId="0" fontId="20" fillId="38" borderId="15" xfId="0" applyFont="1" applyFill="1" applyBorder="1" applyAlignment="1">
      <alignment vertical="center"/>
    </xf>
    <xf numFmtId="6" fontId="20" fillId="39" borderId="11" xfId="0" applyNumberFormat="1" applyFont="1" applyFill="1" applyBorder="1" applyAlignment="1">
      <alignment horizontal="center" vertical="center"/>
    </xf>
    <xf numFmtId="6" fontId="20" fillId="38" borderId="16" xfId="0" applyNumberFormat="1" applyFont="1" applyFill="1" applyBorder="1" applyAlignment="1">
      <alignment horizontal="center" vertical="center"/>
    </xf>
    <xf numFmtId="6" fontId="20" fillId="38" borderId="10" xfId="0" applyNumberFormat="1" applyFont="1" applyFill="1" applyBorder="1" applyAlignment="1">
      <alignment horizontal="center" vertical="center"/>
    </xf>
    <xf numFmtId="6" fontId="20" fillId="39" borderId="19" xfId="0" applyNumberFormat="1" applyFont="1" applyFill="1" applyBorder="1" applyAlignment="1">
      <alignment horizontal="center" vertical="center"/>
    </xf>
    <xf numFmtId="0" fontId="35" fillId="0" borderId="26" xfId="0" applyFont="1" applyBorder="1" applyAlignment="1">
      <alignment horizontal="center" vertical="center"/>
    </xf>
    <xf numFmtId="0" fontId="36" fillId="0" borderId="26" xfId="0" applyFont="1" applyBorder="1" applyAlignment="1">
      <alignment horizontal="center" vertical="center"/>
    </xf>
    <xf numFmtId="0" fontId="35" fillId="0" borderId="27" xfId="0" applyFont="1" applyBorder="1" applyAlignment="1">
      <alignment horizontal="center" vertical="center"/>
    </xf>
    <xf numFmtId="0" fontId="36" fillId="0" borderId="27" xfId="0" applyFont="1" applyBorder="1" applyAlignment="1">
      <alignment horizontal="center" vertical="center"/>
    </xf>
    <xf numFmtId="0" fontId="35" fillId="0" borderId="38" xfId="0" applyFont="1" applyBorder="1" applyAlignment="1">
      <alignment horizontal="center" vertical="center"/>
    </xf>
    <xf numFmtId="0" fontId="36" fillId="0" borderId="38" xfId="0" applyFont="1" applyBorder="1" applyAlignment="1">
      <alignment horizontal="center" vertical="center"/>
    </xf>
    <xf numFmtId="0" fontId="35" fillId="0" borderId="35" xfId="0" applyFont="1" applyBorder="1" applyAlignment="1">
      <alignment horizontal="center" vertical="center"/>
    </xf>
    <xf numFmtId="0" fontId="35" fillId="0" borderId="36" xfId="0" applyFont="1" applyBorder="1" applyAlignment="1">
      <alignment horizontal="center" vertical="center"/>
    </xf>
    <xf numFmtId="164" fontId="37" fillId="37" borderId="12" xfId="0" applyNumberFormat="1" applyFont="1" applyFill="1" applyBorder="1" applyAlignment="1">
      <alignment horizontal="center" vertical="center"/>
    </xf>
    <xf numFmtId="164" fontId="37" fillId="37" borderId="15" xfId="0" applyNumberFormat="1" applyFont="1" applyFill="1" applyBorder="1" applyAlignment="1">
      <alignment horizontal="center" vertical="center"/>
    </xf>
    <xf numFmtId="164" fontId="37" fillId="37" borderId="18" xfId="0" applyNumberFormat="1" applyFont="1" applyFill="1" applyBorder="1" applyAlignment="1">
      <alignment horizontal="center" vertical="center"/>
    </xf>
    <xf numFmtId="164" fontId="37" fillId="41" borderId="42" xfId="0" applyNumberFormat="1" applyFont="1" applyFill="1" applyBorder="1" applyAlignment="1">
      <alignment horizontal="center" vertical="center"/>
    </xf>
    <xf numFmtId="164" fontId="37" fillId="41" borderId="43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34" fillId="0" borderId="0" xfId="0" applyFont="1" applyBorder="1" applyAlignment="1">
      <alignment horizontal="center" vertical="center" wrapText="1"/>
    </xf>
    <xf numFmtId="0" fontId="34" fillId="0" borderId="17" xfId="0" applyFont="1" applyBorder="1" applyAlignment="1">
      <alignment horizontal="center" vertical="center" wrapText="1"/>
    </xf>
    <xf numFmtId="0" fontId="38" fillId="37" borderId="35" xfId="0" applyFont="1" applyFill="1" applyBorder="1" applyAlignment="1">
      <alignment vertical="center"/>
    </xf>
    <xf numFmtId="0" fontId="38" fillId="37" borderId="36" xfId="0" applyFont="1" applyFill="1" applyBorder="1" applyAlignment="1">
      <alignment vertical="center"/>
    </xf>
    <xf numFmtId="0" fontId="38" fillId="37" borderId="37" xfId="0" applyFont="1" applyFill="1" applyBorder="1" applyAlignment="1">
      <alignment vertical="center"/>
    </xf>
    <xf numFmtId="0" fontId="38" fillId="41" borderId="35" xfId="0" applyFont="1" applyFill="1" applyBorder="1" applyAlignment="1">
      <alignment vertical="center"/>
    </xf>
    <xf numFmtId="0" fontId="38" fillId="41" borderId="36" xfId="0" applyFont="1" applyFill="1" applyBorder="1" applyAlignment="1">
      <alignment vertical="center"/>
    </xf>
    <xf numFmtId="6" fontId="20" fillId="0" borderId="12" xfId="0" applyNumberFormat="1" applyFont="1" applyBorder="1"/>
    <xf numFmtId="0" fontId="20" fillId="39" borderId="15" xfId="0" applyFont="1" applyFill="1" applyBorder="1" applyAlignment="1">
      <alignment vertical="center"/>
    </xf>
    <xf numFmtId="6" fontId="20" fillId="0" borderId="15" xfId="0" applyNumberFormat="1" applyFont="1" applyBorder="1"/>
    <xf numFmtId="0" fontId="40" fillId="0" borderId="15" xfId="0" applyFont="1" applyBorder="1" applyAlignment="1">
      <alignment horizontal="center" vertical="center"/>
    </xf>
    <xf numFmtId="6" fontId="20" fillId="38" borderId="44" xfId="0" applyNumberFormat="1" applyFont="1" applyFill="1" applyBorder="1" applyAlignment="1">
      <alignment horizontal="center" vertical="center"/>
    </xf>
    <xf numFmtId="0" fontId="39" fillId="33" borderId="20" xfId="0" applyFont="1" applyFill="1" applyBorder="1"/>
    <xf numFmtId="164" fontId="39" fillId="33" borderId="21" xfId="0" applyNumberFormat="1" applyFont="1" applyFill="1" applyBorder="1"/>
    <xf numFmtId="0" fontId="28" fillId="0" borderId="36" xfId="0" applyFont="1" applyBorder="1" applyAlignment="1">
      <alignment horizontal="center" vertical="center"/>
    </xf>
    <xf numFmtId="0" fontId="28" fillId="0" borderId="46" xfId="0" applyFont="1" applyBorder="1" applyAlignment="1">
      <alignment horizontal="center" vertical="center"/>
    </xf>
    <xf numFmtId="0" fontId="30" fillId="0" borderId="36" xfId="0" applyFont="1" applyBorder="1" applyAlignment="1">
      <alignment horizontal="center" vertical="center"/>
    </xf>
    <xf numFmtId="0" fontId="30" fillId="0" borderId="46" xfId="0" applyFont="1" applyBorder="1" applyAlignment="1">
      <alignment horizontal="center" vertical="center"/>
    </xf>
    <xf numFmtId="0" fontId="30" fillId="0" borderId="35" xfId="0" applyFont="1" applyBorder="1" applyAlignment="1">
      <alignment horizontal="center" vertical="center"/>
    </xf>
    <xf numFmtId="164" fontId="28" fillId="42" borderId="13" xfId="0" applyNumberFormat="1" applyFont="1" applyFill="1" applyBorder="1" applyAlignment="1">
      <alignment horizontal="center" vertical="center"/>
    </xf>
    <xf numFmtId="0" fontId="29" fillId="42" borderId="36" xfId="0" applyFont="1" applyFill="1" applyBorder="1" applyAlignment="1">
      <alignment vertical="center"/>
    </xf>
    <xf numFmtId="164" fontId="23" fillId="0" borderId="15" xfId="0" applyNumberFormat="1" applyFont="1" applyFill="1" applyBorder="1" applyAlignment="1">
      <alignment horizontal="center" vertical="center"/>
    </xf>
    <xf numFmtId="0" fontId="41" fillId="0" borderId="15" xfId="0" applyFont="1" applyFill="1" applyBorder="1" applyAlignment="1">
      <alignment horizontal="left" vertical="center"/>
    </xf>
    <xf numFmtId="0" fontId="42" fillId="0" borderId="15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 wrapText="1"/>
    </xf>
    <xf numFmtId="164" fontId="42" fillId="0" borderId="15" xfId="0" applyNumberFormat="1" applyFont="1" applyBorder="1" applyAlignment="1">
      <alignment horizontal="center" vertical="center" wrapText="1"/>
    </xf>
    <xf numFmtId="0" fontId="31" fillId="0" borderId="15" xfId="0" applyFont="1" applyFill="1" applyBorder="1" applyAlignment="1">
      <alignment vertical="center"/>
    </xf>
    <xf numFmtId="6" fontId="20" fillId="39" borderId="16" xfId="0" applyNumberFormat="1" applyFont="1" applyFill="1" applyBorder="1" applyAlignment="1">
      <alignment horizontal="center" vertical="center"/>
    </xf>
    <xf numFmtId="0" fontId="20" fillId="34" borderId="41" xfId="0" applyFont="1" applyFill="1" applyBorder="1" applyProtection="1">
      <protection locked="0"/>
    </xf>
    <xf numFmtId="0" fontId="20" fillId="34" borderId="24" xfId="0" applyFont="1" applyFill="1" applyBorder="1" applyProtection="1">
      <protection locked="0"/>
    </xf>
    <xf numFmtId="0" fontId="20" fillId="34" borderId="20" xfId="0" applyFont="1" applyFill="1" applyBorder="1" applyProtection="1">
      <protection locked="0"/>
    </xf>
    <xf numFmtId="0" fontId="20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6" fontId="20" fillId="39" borderId="10" xfId="0" applyNumberFormat="1" applyFont="1" applyFill="1" applyBorder="1" applyAlignment="1">
      <alignment horizontal="center" vertical="center"/>
    </xf>
    <xf numFmtId="0" fontId="28" fillId="0" borderId="26" xfId="0" applyFont="1" applyBorder="1" applyAlignment="1">
      <alignment horizontal="center" vertical="center"/>
    </xf>
    <xf numFmtId="0" fontId="25" fillId="0" borderId="39" xfId="0" applyFont="1" applyBorder="1" applyAlignment="1">
      <alignment vertical="center"/>
    </xf>
    <xf numFmtId="0" fontId="25" fillId="35" borderId="39" xfId="0" applyFont="1" applyFill="1" applyBorder="1" applyAlignment="1">
      <alignment vertical="center"/>
    </xf>
    <xf numFmtId="0" fontId="25" fillId="35" borderId="18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6" fillId="0" borderId="28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25" fillId="35" borderId="15" xfId="0" applyFont="1" applyFill="1" applyBorder="1" applyAlignment="1">
      <alignment vertical="center"/>
    </xf>
    <xf numFmtId="0" fontId="25" fillId="0" borderId="45" xfId="0" applyFont="1" applyBorder="1" applyAlignment="1">
      <alignment vertical="center"/>
    </xf>
    <xf numFmtId="0" fontId="25" fillId="0" borderId="15" xfId="0" applyFont="1" applyBorder="1" applyAlignment="1">
      <alignment vertical="center"/>
    </xf>
    <xf numFmtId="0" fontId="25" fillId="0" borderId="34" xfId="0" applyFont="1" applyBorder="1" applyAlignment="1">
      <alignment vertical="center"/>
    </xf>
    <xf numFmtId="0" fontId="25" fillId="35" borderId="34" xfId="0" applyFont="1" applyFill="1" applyBorder="1" applyAlignment="1">
      <alignment vertical="center"/>
    </xf>
    <xf numFmtId="0" fontId="25" fillId="0" borderId="18" xfId="0" applyFont="1" applyBorder="1" applyAlignment="1">
      <alignment vertical="center"/>
    </xf>
    <xf numFmtId="0" fontId="25" fillId="0" borderId="30" xfId="0" applyFont="1" applyBorder="1" applyAlignment="1">
      <alignment vertical="center"/>
    </xf>
    <xf numFmtId="0" fontId="25" fillId="0" borderId="31" xfId="0" applyFont="1" applyBorder="1" applyAlignment="1">
      <alignment vertical="center"/>
    </xf>
    <xf numFmtId="0" fontId="25" fillId="35" borderId="31" xfId="0" applyFont="1" applyFill="1" applyBorder="1" applyAlignment="1">
      <alignment vertical="center"/>
    </xf>
    <xf numFmtId="0" fontId="25" fillId="35" borderId="32" xfId="0" applyFont="1" applyFill="1" applyBorder="1" applyAlignment="1">
      <alignment vertical="center"/>
    </xf>
    <xf numFmtId="0" fontId="25" fillId="0" borderId="45" xfId="0" applyFont="1" applyFill="1" applyBorder="1" applyAlignment="1">
      <alignment vertical="center"/>
    </xf>
    <xf numFmtId="0" fontId="25" fillId="0" borderId="52" xfId="0" applyFont="1" applyBorder="1" applyAlignment="1">
      <alignment vertical="center"/>
    </xf>
    <xf numFmtId="0" fontId="25" fillId="0" borderId="40" xfId="0" applyFont="1" applyFill="1" applyBorder="1" applyAlignment="1">
      <alignment vertical="center"/>
    </xf>
    <xf numFmtId="0" fontId="31" fillId="0" borderId="15" xfId="0" applyFont="1" applyFill="1" applyBorder="1" applyAlignment="1">
      <alignment horizontal="left" vertical="center"/>
    </xf>
    <xf numFmtId="0" fontId="31" fillId="0" borderId="18" xfId="0" applyFont="1" applyFill="1" applyBorder="1" applyAlignment="1">
      <alignment horizontal="left" vertical="center"/>
    </xf>
    <xf numFmtId="0" fontId="42" fillId="0" borderId="18" xfId="0" applyFont="1" applyBorder="1" applyAlignment="1">
      <alignment horizontal="center" vertical="center"/>
    </xf>
    <xf numFmtId="0" fontId="42" fillId="0" borderId="18" xfId="0" applyFont="1" applyBorder="1" applyAlignment="1">
      <alignment horizontal="center" vertical="center" wrapText="1"/>
    </xf>
    <xf numFmtId="164" fontId="42" fillId="0" borderId="18" xfId="0" applyNumberFormat="1" applyFont="1" applyBorder="1" applyAlignment="1">
      <alignment horizontal="center" vertical="center" wrapText="1"/>
    </xf>
    <xf numFmtId="6" fontId="20" fillId="0" borderId="14" xfId="0" applyNumberFormat="1" applyFont="1" applyBorder="1"/>
    <xf numFmtId="0" fontId="20" fillId="34" borderId="55" xfId="0" applyFont="1" applyFill="1" applyBorder="1" applyProtection="1">
      <protection locked="0"/>
    </xf>
    <xf numFmtId="6" fontId="20" fillId="0" borderId="56" xfId="0" applyNumberFormat="1" applyFont="1" applyBorder="1"/>
    <xf numFmtId="6" fontId="20" fillId="0" borderId="48" xfId="0" applyNumberFormat="1" applyFont="1" applyBorder="1"/>
    <xf numFmtId="0" fontId="25" fillId="0" borderId="54" xfId="0" applyFont="1" applyFill="1" applyBorder="1" applyAlignment="1">
      <alignment vertical="center"/>
    </xf>
    <xf numFmtId="0" fontId="25" fillId="0" borderId="12" xfId="0" applyFont="1" applyBorder="1" applyAlignment="1">
      <alignment vertical="center"/>
    </xf>
    <xf numFmtId="0" fontId="25" fillId="0" borderId="57" xfId="0" applyFont="1" applyBorder="1" applyAlignment="1">
      <alignment vertical="center"/>
    </xf>
    <xf numFmtId="0" fontId="25" fillId="0" borderId="23" xfId="0" applyFont="1" applyBorder="1" applyAlignment="1">
      <alignment vertical="center"/>
    </xf>
    <xf numFmtId="0" fontId="25" fillId="35" borderId="57" xfId="0" applyFont="1" applyFill="1" applyBorder="1" applyAlignment="1">
      <alignment vertical="center"/>
    </xf>
    <xf numFmtId="0" fontId="25" fillId="35" borderId="12" xfId="0" applyFont="1" applyFill="1" applyBorder="1" applyAlignment="1">
      <alignment vertical="center"/>
    </xf>
    <xf numFmtId="0" fontId="25" fillId="0" borderId="25" xfId="0" applyFont="1" applyFill="1" applyBorder="1" applyAlignment="1">
      <alignment vertical="center"/>
    </xf>
    <xf numFmtId="0" fontId="31" fillId="0" borderId="14" xfId="0" applyFont="1" applyFill="1" applyBorder="1" applyAlignment="1">
      <alignment vertical="center"/>
    </xf>
    <xf numFmtId="0" fontId="23" fillId="0" borderId="14" xfId="0" applyFont="1" applyFill="1" applyBorder="1" applyAlignment="1">
      <alignment horizontal="center" vertical="center"/>
    </xf>
    <xf numFmtId="164" fontId="23" fillId="0" borderId="14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8" fillId="0" borderId="15" xfId="0" applyFont="1" applyBorder="1" applyAlignment="1">
      <alignment vertical="center"/>
    </xf>
    <xf numFmtId="0" fontId="30" fillId="36" borderId="15" xfId="0" applyFont="1" applyFill="1" applyBorder="1" applyAlignment="1">
      <alignment horizontal="center" vertical="center"/>
    </xf>
    <xf numFmtId="0" fontId="25" fillId="36" borderId="20" xfId="0" applyFont="1" applyFill="1" applyBorder="1" applyAlignment="1">
      <alignment vertical="center"/>
    </xf>
    <xf numFmtId="0" fontId="25" fillId="36" borderId="33" xfId="0" applyFont="1" applyFill="1" applyBorder="1" applyAlignment="1">
      <alignment vertical="center"/>
    </xf>
    <xf numFmtId="0" fontId="25" fillId="36" borderId="34" xfId="0" applyFont="1" applyFill="1" applyBorder="1" applyAlignment="1">
      <alignment vertical="center"/>
    </xf>
    <xf numFmtId="0" fontId="25" fillId="36" borderId="15" xfId="0" applyFont="1" applyFill="1" applyBorder="1" applyAlignment="1">
      <alignment vertical="center"/>
    </xf>
    <xf numFmtId="0" fontId="25" fillId="0" borderId="17" xfId="0" applyFont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9" fillId="36" borderId="49" xfId="0" applyFont="1" applyFill="1" applyBorder="1" applyAlignment="1">
      <alignment vertical="center"/>
    </xf>
    <xf numFmtId="0" fontId="29" fillId="36" borderId="37" xfId="0" applyFont="1" applyFill="1" applyBorder="1" applyAlignment="1">
      <alignment vertical="center"/>
    </xf>
    <xf numFmtId="0" fontId="29" fillId="36" borderId="36" xfId="0" applyFont="1" applyFill="1" applyBorder="1" applyAlignment="1">
      <alignment vertical="center"/>
    </xf>
    <xf numFmtId="0" fontId="29" fillId="36" borderId="35" xfId="0" applyFont="1" applyFill="1" applyBorder="1" applyAlignment="1">
      <alignment vertical="center"/>
    </xf>
    <xf numFmtId="0" fontId="29" fillId="36" borderId="46" xfId="0" applyFont="1" applyFill="1" applyBorder="1" applyAlignment="1">
      <alignment vertical="center"/>
    </xf>
    <xf numFmtId="164" fontId="28" fillId="36" borderId="47" xfId="0" applyNumberFormat="1" applyFont="1" applyFill="1" applyBorder="1" applyAlignment="1">
      <alignment horizontal="center" vertical="center"/>
    </xf>
    <xf numFmtId="164" fontId="28" fillId="36" borderId="50" xfId="0" applyNumberFormat="1" applyFont="1" applyFill="1" applyBorder="1" applyAlignment="1">
      <alignment horizontal="center" vertical="center"/>
    </xf>
    <xf numFmtId="164" fontId="28" fillId="36" borderId="51" xfId="0" applyNumberFormat="1" applyFont="1" applyFill="1" applyBorder="1" applyAlignment="1">
      <alignment horizontal="center" vertical="center"/>
    </xf>
    <xf numFmtId="164" fontId="28" fillId="36" borderId="11" xfId="0" applyNumberFormat="1" applyFont="1" applyFill="1" applyBorder="1" applyAlignment="1">
      <alignment horizontal="center" vertical="center"/>
    </xf>
    <xf numFmtId="0" fontId="0" fillId="0" borderId="59" xfId="0" applyBorder="1" applyAlignment="1">
      <alignment vertical="center"/>
    </xf>
    <xf numFmtId="0" fontId="0" fillId="0" borderId="60" xfId="0" applyBorder="1" applyAlignment="1">
      <alignment vertical="center"/>
    </xf>
    <xf numFmtId="0" fontId="29" fillId="42" borderId="61" xfId="0" applyFont="1" applyFill="1" applyBorder="1" applyAlignment="1">
      <alignment vertical="center"/>
    </xf>
    <xf numFmtId="0" fontId="28" fillId="0" borderId="61" xfId="0" applyFont="1" applyBorder="1" applyAlignment="1">
      <alignment horizontal="center" vertical="center"/>
    </xf>
    <xf numFmtId="0" fontId="30" fillId="0" borderId="62" xfId="0" applyFont="1" applyBorder="1" applyAlignment="1">
      <alignment horizontal="center" vertical="center"/>
    </xf>
    <xf numFmtId="164" fontId="28" fillId="42" borderId="63" xfId="0" applyNumberFormat="1" applyFont="1" applyFill="1" applyBorder="1" applyAlignment="1">
      <alignment horizontal="center" vertical="center"/>
    </xf>
    <xf numFmtId="0" fontId="25" fillId="0" borderId="64" xfId="0" applyFont="1" applyFill="1" applyBorder="1" applyAlignment="1">
      <alignment vertical="center"/>
    </xf>
    <xf numFmtId="0" fontId="25" fillId="0" borderId="65" xfId="0" applyFont="1" applyBorder="1" applyAlignment="1">
      <alignment vertical="center"/>
    </xf>
    <xf numFmtId="0" fontId="25" fillId="0" borderId="66" xfId="0" applyFont="1" applyBorder="1" applyAlignment="1">
      <alignment vertical="center"/>
    </xf>
    <xf numFmtId="0" fontId="25" fillId="35" borderId="66" xfId="0" applyFont="1" applyFill="1" applyBorder="1" applyAlignment="1">
      <alignment vertical="center"/>
    </xf>
    <xf numFmtId="0" fontId="25" fillId="35" borderId="60" xfId="0" applyFont="1" applyFill="1" applyBorder="1" applyAlignment="1">
      <alignment vertical="center"/>
    </xf>
    <xf numFmtId="0" fontId="29" fillId="36" borderId="67" xfId="0" applyFont="1" applyFill="1" applyBorder="1" applyAlignment="1">
      <alignment vertical="center"/>
    </xf>
    <xf numFmtId="0" fontId="28" fillId="0" borderId="67" xfId="0" applyFont="1" applyBorder="1" applyAlignment="1">
      <alignment horizontal="center" vertical="center"/>
    </xf>
    <xf numFmtId="0" fontId="30" fillId="0" borderId="68" xfId="0" applyFont="1" applyBorder="1" applyAlignment="1">
      <alignment horizontal="center" vertical="center"/>
    </xf>
    <xf numFmtId="0" fontId="30" fillId="0" borderId="67" xfId="0" applyFont="1" applyBorder="1" applyAlignment="1">
      <alignment horizontal="center" vertical="center"/>
    </xf>
    <xf numFmtId="164" fontId="28" fillId="36" borderId="69" xfId="0" applyNumberFormat="1" applyFont="1" applyFill="1" applyBorder="1" applyAlignment="1">
      <alignment horizontal="center" vertical="center"/>
    </xf>
    <xf numFmtId="0" fontId="25" fillId="0" borderId="70" xfId="0" applyFont="1" applyBorder="1" applyAlignment="1">
      <alignment vertical="center"/>
    </xf>
    <xf numFmtId="0" fontId="25" fillId="0" borderId="71" xfId="0" applyFont="1" applyBorder="1" applyAlignment="1">
      <alignment vertical="center"/>
    </xf>
    <xf numFmtId="0" fontId="25" fillId="35" borderId="71" xfId="0" applyFont="1" applyFill="1" applyBorder="1" applyAlignment="1">
      <alignment vertical="center"/>
    </xf>
    <xf numFmtId="0" fontId="25" fillId="35" borderId="72" xfId="0" applyFont="1" applyFill="1" applyBorder="1" applyAlignment="1">
      <alignment vertical="center"/>
    </xf>
    <xf numFmtId="0" fontId="29" fillId="36" borderId="73" xfId="0" applyFont="1" applyFill="1" applyBorder="1" applyAlignment="1">
      <alignment vertical="center"/>
    </xf>
    <xf numFmtId="0" fontId="25" fillId="0" borderId="74" xfId="0" applyFont="1" applyBorder="1" applyAlignment="1">
      <alignment vertical="center"/>
    </xf>
    <xf numFmtId="0" fontId="1" fillId="0" borderId="75" xfId="0" applyFont="1" applyBorder="1"/>
    <xf numFmtId="0" fontId="1" fillId="0" borderId="76" xfId="0" applyFont="1" applyBorder="1"/>
    <xf numFmtId="0" fontId="20" fillId="39" borderId="58" xfId="0" applyFont="1" applyFill="1" applyBorder="1" applyAlignment="1">
      <alignment vertical="center"/>
    </xf>
    <xf numFmtId="0" fontId="20" fillId="0" borderId="58" xfId="0" applyFont="1" applyBorder="1" applyAlignment="1">
      <alignment horizontal="center" vertical="center"/>
    </xf>
    <xf numFmtId="6" fontId="20" fillId="39" borderId="77" xfId="0" applyNumberFormat="1" applyFont="1" applyFill="1" applyBorder="1" applyAlignment="1">
      <alignment horizontal="center" vertical="center"/>
    </xf>
    <xf numFmtId="0" fontId="20" fillId="34" borderId="78" xfId="0" applyFont="1" applyFill="1" applyBorder="1" applyProtection="1">
      <protection locked="0"/>
    </xf>
    <xf numFmtId="6" fontId="20" fillId="0" borderId="58" xfId="0" applyNumberFormat="1" applyFont="1" applyBorder="1"/>
    <xf numFmtId="0" fontId="25" fillId="0" borderId="53" xfId="0" applyFont="1" applyFill="1" applyBorder="1" applyAlignment="1">
      <alignment vertical="center"/>
    </xf>
    <xf numFmtId="0" fontId="25" fillId="0" borderId="79" xfId="0" applyFont="1" applyFill="1" applyBorder="1" applyAlignment="1">
      <alignment vertical="center"/>
    </xf>
    <xf numFmtId="0" fontId="20" fillId="0" borderId="80" xfId="0" applyFont="1" applyBorder="1"/>
    <xf numFmtId="0" fontId="20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81" xfId="0" applyFont="1" applyFill="1" applyBorder="1" applyAlignment="1">
      <alignment vertical="center"/>
    </xf>
    <xf numFmtId="0" fontId="25" fillId="0" borderId="83" xfId="0" applyFont="1" applyBorder="1" applyAlignment="1">
      <alignment vertical="center"/>
    </xf>
    <xf numFmtId="0" fontId="25" fillId="0" borderId="58" xfId="0" applyFont="1" applyBorder="1" applyAlignment="1">
      <alignment vertical="center"/>
    </xf>
    <xf numFmtId="0" fontId="25" fillId="35" borderId="83" xfId="0" applyFont="1" applyFill="1" applyBorder="1" applyAlignment="1">
      <alignment vertical="center"/>
    </xf>
    <xf numFmtId="0" fontId="25" fillId="35" borderId="58" xfId="0" applyFont="1" applyFill="1" applyBorder="1" applyAlignment="1">
      <alignment vertical="center"/>
    </xf>
    <xf numFmtId="0" fontId="20" fillId="0" borderId="84" xfId="0" applyFont="1" applyBorder="1" applyAlignment="1">
      <alignment horizontal="center" vertical="center"/>
    </xf>
    <xf numFmtId="0" fontId="20" fillId="34" borderId="86" xfId="0" applyFont="1" applyFill="1" applyBorder="1" applyProtection="1">
      <protection locked="0"/>
    </xf>
    <xf numFmtId="0" fontId="20" fillId="0" borderId="72" xfId="0" applyFont="1" applyBorder="1" applyAlignment="1">
      <alignment horizontal="center" vertical="center"/>
    </xf>
    <xf numFmtId="0" fontId="20" fillId="34" borderId="88" xfId="0" applyFont="1" applyFill="1" applyBorder="1" applyProtection="1">
      <protection locked="0"/>
    </xf>
    <xf numFmtId="6" fontId="20" fillId="0" borderId="72" xfId="0" applyNumberFormat="1" applyFont="1" applyBorder="1"/>
    <xf numFmtId="0" fontId="40" fillId="0" borderId="12" xfId="0" applyFont="1" applyBorder="1" applyAlignment="1">
      <alignment horizontal="center" vertical="center"/>
    </xf>
    <xf numFmtId="0" fontId="20" fillId="38" borderId="84" xfId="0" applyFont="1" applyFill="1" applyBorder="1" applyAlignment="1">
      <alignment vertical="center"/>
    </xf>
    <xf numFmtId="6" fontId="20" fillId="38" borderId="85" xfId="0" applyNumberFormat="1" applyFont="1" applyFill="1" applyBorder="1" applyAlignment="1">
      <alignment horizontal="center" vertical="center"/>
    </xf>
    <xf numFmtId="0" fontId="20" fillId="38" borderId="22" xfId="0" applyFont="1" applyFill="1" applyBorder="1" applyAlignment="1">
      <alignment vertical="center"/>
    </xf>
    <xf numFmtId="0" fontId="20" fillId="0" borderId="22" xfId="0" applyFont="1" applyBorder="1" applyAlignment="1">
      <alignment horizontal="center" vertical="center"/>
    </xf>
    <xf numFmtId="6" fontId="20" fillId="38" borderId="90" xfId="0" applyNumberFormat="1" applyFont="1" applyFill="1" applyBorder="1" applyAlignment="1">
      <alignment horizontal="center" vertical="center"/>
    </xf>
    <xf numFmtId="0" fontId="20" fillId="34" borderId="91" xfId="0" applyFont="1" applyFill="1" applyBorder="1" applyProtection="1">
      <protection locked="0"/>
    </xf>
    <xf numFmtId="6" fontId="20" fillId="0" borderId="22" xfId="0" applyNumberFormat="1" applyFont="1" applyBorder="1"/>
    <xf numFmtId="0" fontId="20" fillId="38" borderId="32" xfId="0" applyFont="1" applyFill="1" applyBorder="1" applyAlignment="1">
      <alignment vertical="center"/>
    </xf>
    <xf numFmtId="0" fontId="20" fillId="0" borderId="32" xfId="0" applyFont="1" applyBorder="1" applyAlignment="1">
      <alignment horizontal="center" vertical="center"/>
    </xf>
    <xf numFmtId="6" fontId="20" fillId="38" borderId="92" xfId="0" applyNumberFormat="1" applyFont="1" applyFill="1" applyBorder="1" applyAlignment="1">
      <alignment horizontal="center" vertical="center"/>
    </xf>
    <xf numFmtId="0" fontId="20" fillId="34" borderId="93" xfId="0" applyFont="1" applyFill="1" applyBorder="1" applyProtection="1">
      <protection locked="0"/>
    </xf>
    <xf numFmtId="6" fontId="20" fillId="0" borderId="32" xfId="0" applyNumberFormat="1" applyFont="1" applyBorder="1"/>
    <xf numFmtId="0" fontId="20" fillId="40" borderId="22" xfId="0" applyFont="1" applyFill="1" applyBorder="1" applyAlignment="1">
      <alignment vertical="center"/>
    </xf>
    <xf numFmtId="0" fontId="20" fillId="39" borderId="22" xfId="0" applyFont="1" applyFill="1" applyBorder="1" applyAlignment="1">
      <alignment vertical="center"/>
    </xf>
    <xf numFmtId="6" fontId="20" fillId="40" borderId="90" xfId="0" applyNumberFormat="1" applyFont="1" applyFill="1" applyBorder="1" applyAlignment="1">
      <alignment horizontal="center" vertical="center"/>
    </xf>
    <xf numFmtId="0" fontId="20" fillId="39" borderId="72" xfId="0" applyFont="1" applyFill="1" applyBorder="1" applyAlignment="1">
      <alignment vertical="center"/>
    </xf>
    <xf numFmtId="6" fontId="20" fillId="39" borderId="90" xfId="0" applyNumberFormat="1" applyFont="1" applyFill="1" applyBorder="1" applyAlignment="1">
      <alignment horizontal="center" vertical="center"/>
    </xf>
    <xf numFmtId="6" fontId="20" fillId="39" borderId="87" xfId="0" applyNumberFormat="1" applyFont="1" applyFill="1" applyBorder="1" applyAlignment="1">
      <alignment horizontal="center" vertical="center"/>
    </xf>
    <xf numFmtId="0" fontId="29" fillId="42" borderId="94" xfId="0" applyFont="1" applyFill="1" applyBorder="1" applyAlignment="1">
      <alignment vertical="center"/>
    </xf>
    <xf numFmtId="0" fontId="28" fillId="0" borderId="94" xfId="0" applyFont="1" applyBorder="1" applyAlignment="1">
      <alignment horizontal="center" vertical="center"/>
    </xf>
    <xf numFmtId="0" fontId="30" fillId="0" borderId="94" xfId="0" applyFont="1" applyBorder="1" applyAlignment="1">
      <alignment horizontal="center" vertical="center"/>
    </xf>
    <xf numFmtId="164" fontId="28" fillId="42" borderId="89" xfId="0" applyNumberFormat="1" applyFont="1" applyFill="1" applyBorder="1" applyAlignment="1">
      <alignment horizontal="center" vertical="center"/>
    </xf>
    <xf numFmtId="0" fontId="25" fillId="0" borderId="95" xfId="0" applyFont="1" applyBorder="1" applyAlignment="1">
      <alignment vertical="center"/>
    </xf>
    <xf numFmtId="0" fontId="25" fillId="0" borderId="84" xfId="0" applyFont="1" applyBorder="1" applyAlignment="1">
      <alignment vertical="center"/>
    </xf>
    <xf numFmtId="0" fontId="25" fillId="0" borderId="96" xfId="0" applyFont="1" applyBorder="1" applyAlignment="1">
      <alignment vertical="center"/>
    </xf>
    <xf numFmtId="0" fontId="25" fillId="35" borderId="96" xfId="0" applyFont="1" applyFill="1" applyBorder="1" applyAlignment="1">
      <alignment vertical="center"/>
    </xf>
    <xf numFmtId="0" fontId="25" fillId="35" borderId="97" xfId="0" applyFont="1" applyFill="1" applyBorder="1" applyAlignment="1">
      <alignment vertical="center"/>
    </xf>
    <xf numFmtId="0" fontId="28" fillId="0" borderId="98" xfId="0" applyFont="1" applyBorder="1" applyAlignment="1">
      <alignment horizontal="center" vertical="center"/>
    </xf>
    <xf numFmtId="0" fontId="30" fillId="0" borderId="98" xfId="0" applyFont="1" applyBorder="1" applyAlignment="1">
      <alignment horizontal="center" vertical="center"/>
    </xf>
    <xf numFmtId="164" fontId="28" fillId="42" borderId="99" xfId="0" applyNumberFormat="1" applyFont="1" applyFill="1" applyBorder="1" applyAlignment="1">
      <alignment horizontal="center" vertical="center"/>
    </xf>
    <xf numFmtId="0" fontId="25" fillId="0" borderId="40" xfId="0" applyFont="1" applyBorder="1" applyAlignment="1">
      <alignment vertical="center"/>
    </xf>
    <xf numFmtId="0" fontId="25" fillId="0" borderId="32" xfId="0" applyFont="1" applyBorder="1" applyAlignment="1">
      <alignment vertical="center"/>
    </xf>
    <xf numFmtId="0" fontId="29" fillId="42" borderId="98" xfId="0" applyFont="1" applyFill="1" applyBorder="1" applyAlignment="1">
      <alignment vertical="center"/>
    </xf>
    <xf numFmtId="0" fontId="25" fillId="35" borderId="100" xfId="0" applyFont="1" applyFill="1" applyBorder="1" applyAlignment="1">
      <alignment vertical="center"/>
    </xf>
    <xf numFmtId="0" fontId="0" fillId="0" borderId="101" xfId="0" applyBorder="1" applyAlignment="1">
      <alignment vertical="center"/>
    </xf>
    <xf numFmtId="164" fontId="28" fillId="36" borderId="102" xfId="0" applyNumberFormat="1" applyFont="1" applyFill="1" applyBorder="1" applyAlignment="1">
      <alignment horizontal="center" vertical="center"/>
    </xf>
    <xf numFmtId="0" fontId="25" fillId="0" borderId="82" xfId="0" applyFont="1" applyFill="1" applyBorder="1" applyAlignment="1">
      <alignment vertical="center"/>
    </xf>
    <xf numFmtId="0" fontId="42" fillId="0" borderId="58" xfId="0" applyFont="1" applyBorder="1" applyAlignment="1">
      <alignment horizontal="center" vertical="center"/>
    </xf>
    <xf numFmtId="0" fontId="42" fillId="0" borderId="58" xfId="0" applyFont="1" applyBorder="1" applyAlignment="1">
      <alignment horizontal="center" vertical="center" wrapText="1"/>
    </xf>
    <xf numFmtId="164" fontId="42" fillId="0" borderId="58" xfId="0" applyNumberFormat="1" applyFont="1" applyBorder="1" applyAlignment="1">
      <alignment horizontal="center" vertical="center" wrapText="1"/>
    </xf>
    <xf numFmtId="0" fontId="31" fillId="0" borderId="58" xfId="0" applyFont="1" applyFill="1" applyBorder="1" applyAlignment="1">
      <alignment horizontal="left" vertical="center"/>
    </xf>
    <xf numFmtId="0" fontId="33" fillId="0" borderId="15" xfId="0" applyFont="1" applyFill="1" applyBorder="1" applyAlignment="1">
      <alignment horizontal="left" vertical="center"/>
    </xf>
    <xf numFmtId="0" fontId="29" fillId="42" borderId="103" xfId="0" applyFont="1" applyFill="1" applyBorder="1" applyAlignment="1">
      <alignment vertical="center"/>
    </xf>
    <xf numFmtId="0" fontId="28" fillId="0" borderId="103" xfId="0" applyFont="1" applyBorder="1" applyAlignment="1">
      <alignment horizontal="center" vertical="center"/>
    </xf>
    <xf numFmtId="0" fontId="30" fillId="0" borderId="103" xfId="0" applyFont="1" applyBorder="1" applyAlignment="1">
      <alignment horizontal="center" vertical="center"/>
    </xf>
    <xf numFmtId="164" fontId="28" fillId="42" borderId="104" xfId="0" applyNumberFormat="1" applyFont="1" applyFill="1" applyBorder="1" applyAlignment="1">
      <alignment horizontal="center" vertical="center"/>
    </xf>
    <xf numFmtId="0" fontId="25" fillId="0" borderId="81" xfId="0" applyFont="1" applyBorder="1" applyAlignment="1">
      <alignment vertical="center"/>
    </xf>
    <xf numFmtId="0" fontId="25" fillId="0" borderId="72" xfId="0" applyFont="1" applyBorder="1" applyAlignment="1">
      <alignment vertical="center"/>
    </xf>
    <xf numFmtId="0" fontId="25" fillId="35" borderId="105" xfId="0" applyFont="1" applyFill="1" applyBorder="1" applyAlignment="1">
      <alignment vertical="center"/>
    </xf>
    <xf numFmtId="0" fontId="20" fillId="0" borderId="0" xfId="0" applyFont="1" applyBorder="1"/>
    <xf numFmtId="0" fontId="20" fillId="0" borderId="106" xfId="0" applyFont="1" applyBorder="1"/>
    <xf numFmtId="0" fontId="20" fillId="0" borderId="69" xfId="0" applyFont="1" applyBorder="1" applyAlignment="1">
      <alignment horizontal="center" vertical="center"/>
    </xf>
    <xf numFmtId="6" fontId="20" fillId="39" borderId="58" xfId="0" applyNumberFormat="1" applyFont="1" applyFill="1" applyBorder="1" applyAlignment="1">
      <alignment horizontal="center" vertical="center"/>
    </xf>
    <xf numFmtId="6" fontId="20" fillId="0" borderId="107" xfId="0" applyNumberFormat="1" applyFont="1" applyBorder="1"/>
    <xf numFmtId="0" fontId="20" fillId="0" borderId="0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1" fillId="34" borderId="0" xfId="0" applyFont="1" applyFill="1" applyBorder="1" applyAlignment="1" applyProtection="1">
      <alignment horizontal="center" vertical="center"/>
      <protection locked="0"/>
    </xf>
    <xf numFmtId="0" fontId="25" fillId="0" borderId="28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 wrapText="1"/>
    </xf>
    <xf numFmtId="0" fontId="34" fillId="0" borderId="17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4" fillId="0" borderId="17" xfId="0" applyFont="1" applyBorder="1" applyAlignment="1">
      <alignment horizontal="center" vertical="center"/>
    </xf>
  </cellXfs>
  <cellStyles count="42">
    <cellStyle name="20 % – Zvýraznění 1" xfId="1" builtinId="30" customBuiltin="1"/>
    <cellStyle name="20 % – Zvýraznění 2" xfId="2" builtinId="34" customBuiltin="1"/>
    <cellStyle name="20 % – Zvýraznění 3" xfId="3" builtinId="38" customBuiltin="1"/>
    <cellStyle name="20 % – Zvýraznění 4" xfId="4" builtinId="42" customBuiltin="1"/>
    <cellStyle name="20 % – Zvýraznění 5" xfId="5" builtinId="46" customBuiltin="1"/>
    <cellStyle name="20 % – Zvýraznění 6" xfId="6" builtinId="50" customBuiltin="1"/>
    <cellStyle name="40 % – Zvýraznění 1" xfId="7" builtinId="31" customBuiltin="1"/>
    <cellStyle name="40 % – Zvýraznění 2" xfId="8" builtinId="35" customBuiltin="1"/>
    <cellStyle name="40 % – Zvýraznění 3" xfId="9" builtinId="39" customBuiltin="1"/>
    <cellStyle name="40 % – Zvýraznění 4" xfId="10" builtinId="43" customBuiltin="1"/>
    <cellStyle name="40 % – Zvýraznění 5" xfId="11" builtinId="47" customBuiltin="1"/>
    <cellStyle name="40 % – Zvýraznění 6" xfId="12" builtinId="51" customBuiltin="1"/>
    <cellStyle name="60 % – Zvýraznění 1" xfId="13" builtinId="32" customBuiltin="1"/>
    <cellStyle name="60 % – Zvýraznění 2" xfId="14" builtinId="36" customBuiltin="1"/>
    <cellStyle name="60 % – Zvýraznění 3" xfId="15" builtinId="40" customBuiltin="1"/>
    <cellStyle name="60 % – Zvýraznění 4" xfId="16" builtinId="44" customBuiltin="1"/>
    <cellStyle name="60 % – Zvýraznění 5" xfId="17" builtinId="48" customBuiltin="1"/>
    <cellStyle name="60 % – Zvýraznění 6" xfId="18" builtinId="52" customBuiltin="1"/>
    <cellStyle name="Celkem" xfId="19" builtinId="25" customBuiltin="1"/>
    <cellStyle name="Kontrolní buňka" xfId="21" builtinId="23" customBuiltin="1"/>
    <cellStyle name="Nadpis 1" xfId="22" builtinId="16" customBuiltin="1"/>
    <cellStyle name="Nadpis 2" xfId="23" builtinId="17" customBuiltin="1"/>
    <cellStyle name="Nadpis 3" xfId="24" builtinId="18" customBuiltin="1"/>
    <cellStyle name="Nadpis 4" xfId="25" builtinId="19" customBuiltin="1"/>
    <cellStyle name="Název" xfId="26" builtinId="15" customBuiltin="1"/>
    <cellStyle name="Neutrální" xfId="27" builtinId="28" customBuiltin="1"/>
    <cellStyle name="Normální" xfId="0" builtinId="0" customBuiltin="1"/>
    <cellStyle name="Poznámka" xfId="28" builtinId="10" customBuiltin="1"/>
    <cellStyle name="Propojená buňka" xfId="29" builtinId="24" customBuiltin="1"/>
    <cellStyle name="Správně" xfId="30" builtinId="26" customBuiltin="1"/>
    <cellStyle name="Špatně" xfId="20" builtinId="27" customBuiltin="1"/>
    <cellStyle name="Text upozornění" xfId="31" builtinId="11" customBuiltin="1"/>
    <cellStyle name="Vstup" xfId="32" builtinId="20" customBuiltin="1"/>
    <cellStyle name="Výpočet" xfId="33" builtinId="22" customBuiltin="1"/>
    <cellStyle name="Výstup" xfId="34" builtinId="21" customBuiltin="1"/>
    <cellStyle name="Vysvětlující text" xfId="35" builtinId="53" customBuiltin="1"/>
    <cellStyle name="Zvýraznění 1" xfId="36" builtinId="29" customBuiltin="1"/>
    <cellStyle name="Zvýraznění 2" xfId="37" builtinId="33" customBuiltin="1"/>
    <cellStyle name="Zvýraznění 3" xfId="38" builtinId="37" customBuiltin="1"/>
    <cellStyle name="Zvýraznění 4" xfId="39" builtinId="41" customBuiltin="1"/>
    <cellStyle name="Zvýraznění 5" xfId="40" builtinId="45" customBuiltin="1"/>
    <cellStyle name="Zvýraznění 6" xfId="41" builtinId="49" customBuiltin="1"/>
  </cellStyles>
  <dxfs count="0"/>
  <tableStyles count="0" defaultTableStyle="TableStyleMedium9" defaultPivotStyle="PivotStyleLight16"/>
  <colors>
    <mruColors>
      <color rgb="FFFFEFEF"/>
      <color rgb="FFEAEAEA"/>
      <color rgb="FFF9F9F9"/>
      <color rgb="FFFDFDFD"/>
      <color rgb="FF4F5624"/>
      <color rgb="FFFFE5E5"/>
      <color rgb="FFF2F2F2"/>
      <color rgb="FFE0E0E0"/>
      <color rgb="FFEEEE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533400</xdr:colOff>
      <xdr:row>19</xdr:row>
      <xdr:rowOff>238125</xdr:rowOff>
    </xdr:from>
    <xdr:to>
      <xdr:col>1</xdr:col>
      <xdr:colOff>373591</xdr:colOff>
      <xdr:row>20</xdr:row>
      <xdr:rowOff>0</xdr:rowOff>
    </xdr:to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33400" y="1543050"/>
          <a:ext cx="1259416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800">
              <a:solidFill>
                <a:srgbClr val="4F5624"/>
              </a:solidFill>
              <a:latin typeface="Gill Sans MT" panose="020B0502020104020203" pitchFamily="34" charset="-18"/>
            </a:rPr>
            <a:t>novinka, jemně perlivé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85"/>
  <sheetViews>
    <sheetView showGridLines="0" tabSelected="1" showRuler="0" showWhiteSpace="0" zoomScaleNormal="100" zoomScaleSheetLayoutView="75" zoomScalePageLayoutView="90" workbookViewId="0">
      <selection activeCell="I1" sqref="I1:J1"/>
    </sheetView>
  </sheetViews>
  <sheetFormatPr defaultRowHeight="12.75"/>
  <cols>
    <col min="1" max="1" width="22.85546875" customWidth="1"/>
    <col min="2" max="2" width="11" customWidth="1"/>
    <col min="3" max="3" width="23.42578125" customWidth="1"/>
    <col min="4" max="4" width="10.5703125" customWidth="1"/>
    <col min="5" max="5" width="8.28515625" customWidth="1"/>
    <col min="6" max="6" width="7.7109375" customWidth="1"/>
    <col min="7" max="7" width="8.7109375" customWidth="1"/>
    <col min="8" max="8" width="12.5703125" customWidth="1"/>
    <col min="9" max="9" width="11.28515625" customWidth="1"/>
    <col min="10" max="10" width="12.140625" customWidth="1"/>
    <col min="11" max="11" width="8.5703125" customWidth="1"/>
    <col min="12" max="12" width="10.42578125" customWidth="1"/>
    <col min="13" max="13" width="8.85546875" customWidth="1"/>
    <col min="14" max="14" width="10.28515625" customWidth="1"/>
    <col min="15" max="15" width="9.28515625" customWidth="1"/>
    <col min="16" max="16" width="9.85546875" customWidth="1"/>
    <col min="17" max="17" width="7.85546875" customWidth="1"/>
    <col min="18" max="18" width="10.28515625" customWidth="1"/>
  </cols>
  <sheetData>
    <row r="1" spans="1:16" ht="20.25" customHeight="1">
      <c r="A1" s="258" t="s">
        <v>0</v>
      </c>
      <c r="B1" s="260" t="s">
        <v>1</v>
      </c>
      <c r="C1" s="254" t="s">
        <v>2</v>
      </c>
      <c r="D1" s="260" t="s">
        <v>3</v>
      </c>
      <c r="E1" s="254" t="s">
        <v>4</v>
      </c>
      <c r="F1" s="254" t="s">
        <v>5</v>
      </c>
      <c r="G1" s="254" t="s">
        <v>6</v>
      </c>
      <c r="H1" s="256" t="s">
        <v>16</v>
      </c>
      <c r="I1" s="262" t="s">
        <v>17</v>
      </c>
      <c r="J1" s="262"/>
      <c r="K1" s="258"/>
      <c r="L1" s="258"/>
      <c r="M1" s="12"/>
      <c r="N1" s="10"/>
      <c r="O1" s="10"/>
      <c r="P1" s="11"/>
    </row>
    <row r="2" spans="1:16" ht="20.25" customHeight="1" thickBot="1">
      <c r="A2" s="259"/>
      <c r="B2" s="261"/>
      <c r="C2" s="255"/>
      <c r="D2" s="261"/>
      <c r="E2" s="255"/>
      <c r="F2" s="255"/>
      <c r="G2" s="255"/>
      <c r="H2" s="257"/>
      <c r="I2" s="6" t="s">
        <v>14</v>
      </c>
      <c r="J2" s="6" t="s">
        <v>15</v>
      </c>
      <c r="K2" s="8"/>
      <c r="L2" s="8"/>
      <c r="M2" s="12"/>
      <c r="N2" s="8"/>
      <c r="O2" s="8"/>
      <c r="P2" s="8"/>
    </row>
    <row r="3" spans="1:16" ht="20.25" customHeight="1" thickTop="1">
      <c r="A3" s="200" t="s">
        <v>41</v>
      </c>
      <c r="B3" s="194">
        <v>2018</v>
      </c>
      <c r="C3" s="194" t="s">
        <v>18</v>
      </c>
      <c r="D3" s="194" t="s">
        <v>7</v>
      </c>
      <c r="E3" s="194">
        <v>12</v>
      </c>
      <c r="F3" s="194">
        <v>1.9</v>
      </c>
      <c r="G3" s="194">
        <v>5.0999999999999996</v>
      </c>
      <c r="H3" s="201">
        <v>150</v>
      </c>
      <c r="I3" s="195"/>
      <c r="J3" s="211">
        <f>I3*H3</f>
        <v>0</v>
      </c>
      <c r="K3" s="144"/>
      <c r="L3" s="144"/>
      <c r="M3" s="12"/>
      <c r="N3" s="144"/>
      <c r="O3" s="144"/>
      <c r="P3" s="144"/>
    </row>
    <row r="4" spans="1:16" ht="20.25" customHeight="1">
      <c r="A4" s="207" t="s">
        <v>51</v>
      </c>
      <c r="B4" s="208">
        <v>2018</v>
      </c>
      <c r="C4" s="208" t="s">
        <v>18</v>
      </c>
      <c r="D4" s="208" t="s">
        <v>7</v>
      </c>
      <c r="E4" s="208">
        <v>12.5</v>
      </c>
      <c r="F4" s="208">
        <v>1.4</v>
      </c>
      <c r="G4" s="208">
        <v>5.3</v>
      </c>
      <c r="H4" s="209">
        <v>170</v>
      </c>
      <c r="I4" s="210"/>
      <c r="J4" s="211">
        <f t="shared" ref="J4:J13" si="0">I4*H4</f>
        <v>0</v>
      </c>
      <c r="K4" s="187"/>
      <c r="L4" s="187"/>
      <c r="M4" s="12"/>
      <c r="N4" s="187"/>
      <c r="O4" s="187"/>
      <c r="P4" s="187"/>
    </row>
    <row r="5" spans="1:16" ht="20.25" customHeight="1">
      <c r="A5" s="207" t="s">
        <v>46</v>
      </c>
      <c r="B5" s="208">
        <v>2018</v>
      </c>
      <c r="C5" s="208" t="s">
        <v>9</v>
      </c>
      <c r="D5" s="208" t="s">
        <v>7</v>
      </c>
      <c r="E5" s="208">
        <v>12.5</v>
      </c>
      <c r="F5" s="208">
        <v>0.5</v>
      </c>
      <c r="G5" s="208">
        <v>5.9</v>
      </c>
      <c r="H5" s="209">
        <v>150</v>
      </c>
      <c r="I5" s="210"/>
      <c r="J5" s="211">
        <f t="shared" si="0"/>
        <v>0</v>
      </c>
      <c r="K5" s="187"/>
      <c r="L5" s="187"/>
      <c r="M5" s="12"/>
      <c r="N5" s="187"/>
      <c r="O5" s="187"/>
      <c r="P5" s="187"/>
    </row>
    <row r="6" spans="1:16" ht="20.25" customHeight="1">
      <c r="A6" s="207" t="s">
        <v>8</v>
      </c>
      <c r="B6" s="208">
        <v>2018</v>
      </c>
      <c r="C6" s="208" t="s">
        <v>48</v>
      </c>
      <c r="D6" s="208" t="s">
        <v>7</v>
      </c>
      <c r="E6" s="208">
        <v>12.5</v>
      </c>
      <c r="F6" s="208">
        <v>0.6</v>
      </c>
      <c r="G6" s="208">
        <v>5.6</v>
      </c>
      <c r="H6" s="209">
        <v>150</v>
      </c>
      <c r="I6" s="210"/>
      <c r="J6" s="211">
        <f t="shared" si="0"/>
        <v>0</v>
      </c>
      <c r="K6" s="187"/>
      <c r="L6" s="187"/>
      <c r="M6" s="12"/>
      <c r="N6" s="187"/>
      <c r="O6" s="187"/>
      <c r="P6" s="187"/>
    </row>
    <row r="7" spans="1:16" ht="20.25" customHeight="1">
      <c r="A7" s="202" t="s">
        <v>47</v>
      </c>
      <c r="B7" s="203">
        <v>2018</v>
      </c>
      <c r="C7" s="203" t="s">
        <v>48</v>
      </c>
      <c r="D7" s="203" t="s">
        <v>7</v>
      </c>
      <c r="E7" s="203">
        <v>11.5</v>
      </c>
      <c r="F7" s="203">
        <v>4.5999999999999996</v>
      </c>
      <c r="G7" s="203">
        <v>6.1</v>
      </c>
      <c r="H7" s="204">
        <v>180</v>
      </c>
      <c r="I7" s="205"/>
      <c r="J7" s="206">
        <f t="shared" si="0"/>
        <v>0</v>
      </c>
      <c r="K7" s="187"/>
      <c r="L7" s="187"/>
      <c r="M7" s="12"/>
      <c r="N7" s="187"/>
      <c r="O7" s="187"/>
      <c r="P7" s="187"/>
    </row>
    <row r="8" spans="1:16" ht="20.25" customHeight="1">
      <c r="A8" s="202" t="s">
        <v>49</v>
      </c>
      <c r="B8" s="203">
        <v>2018</v>
      </c>
      <c r="C8" s="203" t="s">
        <v>9</v>
      </c>
      <c r="D8" s="203" t="s">
        <v>7</v>
      </c>
      <c r="E8" s="203">
        <v>12</v>
      </c>
      <c r="F8" s="203">
        <v>3.9</v>
      </c>
      <c r="G8" s="203">
        <v>5.6</v>
      </c>
      <c r="H8" s="204">
        <v>180</v>
      </c>
      <c r="I8" s="205"/>
      <c r="J8" s="206">
        <f t="shared" si="0"/>
        <v>0</v>
      </c>
      <c r="K8" s="187"/>
      <c r="L8" s="187"/>
      <c r="M8" s="12"/>
      <c r="N8" s="187"/>
      <c r="O8" s="187"/>
      <c r="P8" s="187"/>
    </row>
    <row r="9" spans="1:16" ht="20.25" customHeight="1">
      <c r="A9" s="212" t="s">
        <v>44</v>
      </c>
      <c r="B9" s="203">
        <v>2018</v>
      </c>
      <c r="C9" s="203" t="s">
        <v>18</v>
      </c>
      <c r="D9" s="203" t="s">
        <v>7</v>
      </c>
      <c r="E9" s="203">
        <v>12</v>
      </c>
      <c r="F9" s="203">
        <v>7.1</v>
      </c>
      <c r="G9" s="203">
        <v>6.6</v>
      </c>
      <c r="H9" s="214">
        <v>150</v>
      </c>
      <c r="I9" s="205"/>
      <c r="J9" s="206">
        <f t="shared" si="0"/>
        <v>0</v>
      </c>
      <c r="K9" s="187"/>
      <c r="L9" s="187"/>
      <c r="M9" s="12"/>
      <c r="N9" s="187"/>
      <c r="O9" s="187"/>
      <c r="P9" s="187"/>
    </row>
    <row r="10" spans="1:16" ht="20.25" customHeight="1">
      <c r="A10" s="212" t="s">
        <v>50</v>
      </c>
      <c r="B10" s="203">
        <v>2018</v>
      </c>
      <c r="C10" s="203" t="s">
        <v>18</v>
      </c>
      <c r="D10" s="203" t="s">
        <v>7</v>
      </c>
      <c r="E10" s="203">
        <v>11.5</v>
      </c>
      <c r="F10" s="203">
        <v>4.8</v>
      </c>
      <c r="G10" s="203">
        <v>6.5</v>
      </c>
      <c r="H10" s="214">
        <v>180</v>
      </c>
      <c r="I10" s="205"/>
      <c r="J10" s="206">
        <f t="shared" si="0"/>
        <v>0</v>
      </c>
      <c r="K10" s="187"/>
      <c r="L10" s="187"/>
      <c r="M10" s="12"/>
      <c r="N10" s="187"/>
      <c r="O10" s="187"/>
      <c r="P10" s="187"/>
    </row>
    <row r="11" spans="1:16" ht="20.25" customHeight="1">
      <c r="A11" s="212" t="s">
        <v>52</v>
      </c>
      <c r="B11" s="203">
        <v>2018</v>
      </c>
      <c r="C11" s="203" t="s">
        <v>18</v>
      </c>
      <c r="D11" s="203" t="s">
        <v>7</v>
      </c>
      <c r="E11" s="203">
        <v>11.5</v>
      </c>
      <c r="F11" s="203">
        <v>0.9</v>
      </c>
      <c r="G11" s="203">
        <v>6.6</v>
      </c>
      <c r="H11" s="214">
        <v>150</v>
      </c>
      <c r="I11" s="205"/>
      <c r="J11" s="206">
        <f t="shared" si="0"/>
        <v>0</v>
      </c>
      <c r="K11" s="187"/>
      <c r="L11" s="187"/>
      <c r="M11" s="12"/>
      <c r="N11" s="187"/>
      <c r="O11" s="187"/>
      <c r="P11" s="187"/>
    </row>
    <row r="12" spans="1:16" ht="20.25" customHeight="1">
      <c r="A12" s="213" t="s">
        <v>27</v>
      </c>
      <c r="B12" s="203">
        <v>2018</v>
      </c>
      <c r="C12" s="203" t="s">
        <v>9</v>
      </c>
      <c r="D12" s="203" t="s">
        <v>7</v>
      </c>
      <c r="E12" s="203">
        <v>12.5</v>
      </c>
      <c r="F12" s="203">
        <v>0.3</v>
      </c>
      <c r="G12" s="203">
        <v>5.9</v>
      </c>
      <c r="H12" s="216">
        <v>180</v>
      </c>
      <c r="I12" s="205"/>
      <c r="J12" s="206">
        <f t="shared" si="0"/>
        <v>0</v>
      </c>
      <c r="K12" s="187"/>
      <c r="L12" s="187"/>
      <c r="M12" s="12"/>
      <c r="N12" s="187"/>
      <c r="O12" s="187"/>
      <c r="P12" s="187"/>
    </row>
    <row r="13" spans="1:16" ht="20.25" customHeight="1" thickBot="1">
      <c r="A13" s="215" t="s">
        <v>53</v>
      </c>
      <c r="B13" s="196">
        <v>2018</v>
      </c>
      <c r="C13" s="196" t="s">
        <v>18</v>
      </c>
      <c r="D13" s="196" t="s">
        <v>7</v>
      </c>
      <c r="E13" s="196">
        <v>12.5</v>
      </c>
      <c r="F13" s="196">
        <v>0.1</v>
      </c>
      <c r="G13" s="196">
        <v>5.9</v>
      </c>
      <c r="H13" s="217">
        <v>230</v>
      </c>
      <c r="I13" s="197"/>
      <c r="J13" s="198">
        <f t="shared" si="0"/>
        <v>0</v>
      </c>
      <c r="K13" s="187"/>
      <c r="L13" s="187"/>
      <c r="M13" s="12"/>
      <c r="N13" s="187"/>
      <c r="O13" s="187"/>
      <c r="P13" s="187"/>
    </row>
    <row r="14" spans="1:16" ht="20.25" customHeight="1" thickTop="1">
      <c r="A14" s="35" t="s">
        <v>26</v>
      </c>
      <c r="B14" s="5">
        <v>2017</v>
      </c>
      <c r="C14" s="3" t="s">
        <v>18</v>
      </c>
      <c r="D14" s="3" t="s">
        <v>7</v>
      </c>
      <c r="E14" s="199">
        <v>13</v>
      </c>
      <c r="F14" s="3">
        <v>0.2</v>
      </c>
      <c r="G14" s="3">
        <v>4.8</v>
      </c>
      <c r="H14" s="93">
        <v>160</v>
      </c>
      <c r="I14" s="87"/>
      <c r="J14" s="65">
        <f t="shared" ref="J14:J16" si="1">I14*H14</f>
        <v>0</v>
      </c>
      <c r="K14" s="89"/>
      <c r="L14" s="89"/>
      <c r="M14" s="12"/>
      <c r="N14" s="89"/>
      <c r="O14" s="89"/>
      <c r="P14" s="89"/>
    </row>
    <row r="15" spans="1:16" ht="20.25" customHeight="1">
      <c r="A15" s="35" t="s">
        <v>12</v>
      </c>
      <c r="B15" s="3">
        <v>2017</v>
      </c>
      <c r="C15" s="3" t="s">
        <v>18</v>
      </c>
      <c r="D15" s="3" t="s">
        <v>7</v>
      </c>
      <c r="E15" s="3">
        <v>12</v>
      </c>
      <c r="F15" s="3">
        <v>0.3</v>
      </c>
      <c r="G15" s="3">
        <v>5.6</v>
      </c>
      <c r="H15" s="93">
        <v>160</v>
      </c>
      <c r="I15" s="87"/>
      <c r="J15" s="65">
        <f t="shared" si="1"/>
        <v>0</v>
      </c>
      <c r="K15" s="89"/>
      <c r="L15" s="89"/>
      <c r="M15" s="12"/>
      <c r="N15" s="89"/>
      <c r="O15" s="89"/>
      <c r="P15" s="89"/>
    </row>
    <row r="16" spans="1:16" ht="20.25" customHeight="1">
      <c r="A16" s="35" t="s">
        <v>27</v>
      </c>
      <c r="B16" s="3">
        <v>2017</v>
      </c>
      <c r="C16" s="3" t="s">
        <v>18</v>
      </c>
      <c r="D16" s="3" t="s">
        <v>7</v>
      </c>
      <c r="E16" s="3">
        <v>12.5</v>
      </c>
      <c r="F16" s="3">
        <v>0.1</v>
      </c>
      <c r="G16" s="3">
        <v>5.7</v>
      </c>
      <c r="H16" s="93">
        <v>160</v>
      </c>
      <c r="I16" s="87"/>
      <c r="J16" s="65">
        <f t="shared" si="1"/>
        <v>0</v>
      </c>
      <c r="K16" s="89"/>
      <c r="L16" s="89"/>
      <c r="M16" s="12"/>
      <c r="N16" s="89"/>
      <c r="O16" s="89"/>
      <c r="P16" s="89"/>
    </row>
    <row r="17" spans="1:16" ht="20.25" customHeight="1">
      <c r="A17" s="35" t="s">
        <v>10</v>
      </c>
      <c r="B17" s="3">
        <v>2017</v>
      </c>
      <c r="C17" s="3" t="s">
        <v>18</v>
      </c>
      <c r="D17" s="3" t="s">
        <v>7</v>
      </c>
      <c r="E17" s="3">
        <v>13</v>
      </c>
      <c r="F17" s="3">
        <v>0</v>
      </c>
      <c r="G17" s="3">
        <v>6.2</v>
      </c>
      <c r="H17" s="93">
        <v>160</v>
      </c>
      <c r="I17" s="87"/>
      <c r="J17" s="65">
        <f t="shared" ref="J17" si="2">I17*H17</f>
        <v>0</v>
      </c>
      <c r="K17" s="89"/>
      <c r="L17" s="89"/>
      <c r="M17" s="12"/>
      <c r="N17" s="89"/>
      <c r="O17" s="89"/>
      <c r="P17" s="89"/>
    </row>
    <row r="18" spans="1:16" ht="20.25" customHeight="1" thickBot="1">
      <c r="A18" s="179" t="s">
        <v>42</v>
      </c>
      <c r="B18" s="180">
        <v>2017</v>
      </c>
      <c r="C18" s="180" t="s">
        <v>18</v>
      </c>
      <c r="D18" s="180" t="s">
        <v>7</v>
      </c>
      <c r="E18" s="180">
        <v>12.5</v>
      </c>
      <c r="F18" s="180">
        <v>0.1</v>
      </c>
      <c r="G18" s="180">
        <v>5.3</v>
      </c>
      <c r="H18" s="181">
        <v>210</v>
      </c>
      <c r="I18" s="182"/>
      <c r="J18" s="183">
        <f t="shared" ref="J18" si="3">I18*H18</f>
        <v>0</v>
      </c>
      <c r="K18" s="89"/>
      <c r="L18" s="89"/>
      <c r="M18" s="12"/>
      <c r="N18" s="89"/>
      <c r="O18" s="89"/>
      <c r="P18" s="89"/>
    </row>
    <row r="19" spans="1:16" ht="22.5" customHeight="1" thickTop="1">
      <c r="A19" s="38" t="s">
        <v>45</v>
      </c>
      <c r="B19" s="5">
        <v>2016</v>
      </c>
      <c r="C19" s="5" t="s">
        <v>9</v>
      </c>
      <c r="D19" s="5" t="s">
        <v>7</v>
      </c>
      <c r="E19" s="5">
        <v>12.5</v>
      </c>
      <c r="F19" s="5">
        <v>4.0999999999999996</v>
      </c>
      <c r="G19" s="5">
        <v>4.7</v>
      </c>
      <c r="H19" s="40">
        <v>180</v>
      </c>
      <c r="I19" s="88"/>
      <c r="J19" s="67">
        <f t="shared" ref="J19:J25" si="4">I19*H19</f>
        <v>0</v>
      </c>
      <c r="K19" s="14"/>
      <c r="L19" s="13"/>
      <c r="M19" s="12"/>
      <c r="N19" s="13"/>
      <c r="O19" s="14"/>
      <c r="P19" s="13"/>
    </row>
    <row r="20" spans="1:16" ht="22.5" customHeight="1">
      <c r="A20" s="34" t="s">
        <v>19</v>
      </c>
      <c r="B20" s="3">
        <v>2016</v>
      </c>
      <c r="C20" s="3" t="s">
        <v>9</v>
      </c>
      <c r="D20" s="3" t="s">
        <v>7</v>
      </c>
      <c r="E20" s="3">
        <v>12</v>
      </c>
      <c r="F20" s="3">
        <v>4.5999999999999996</v>
      </c>
      <c r="G20" s="3">
        <v>6.1</v>
      </c>
      <c r="H20" s="41">
        <v>180</v>
      </c>
      <c r="I20" s="87"/>
      <c r="J20" s="65">
        <f t="shared" si="4"/>
        <v>0</v>
      </c>
      <c r="K20" s="14"/>
      <c r="L20" s="13"/>
      <c r="M20" s="12"/>
      <c r="N20" s="13"/>
      <c r="O20" s="14"/>
      <c r="P20" s="13"/>
    </row>
    <row r="21" spans="1:16" ht="22.5" customHeight="1">
      <c r="A21" s="66" t="s">
        <v>27</v>
      </c>
      <c r="B21" s="5">
        <v>2016</v>
      </c>
      <c r="C21" s="68" t="s">
        <v>18</v>
      </c>
      <c r="D21" s="5" t="s">
        <v>7</v>
      </c>
      <c r="E21" s="5">
        <v>13.5</v>
      </c>
      <c r="F21" s="5">
        <v>0.1</v>
      </c>
      <c r="G21" s="5">
        <v>5</v>
      </c>
      <c r="H21" s="85">
        <v>180</v>
      </c>
      <c r="I21" s="88"/>
      <c r="J21" s="67">
        <f t="shared" si="4"/>
        <v>0</v>
      </c>
      <c r="K21" s="14"/>
      <c r="L21" s="13"/>
      <c r="M21" s="12"/>
      <c r="N21" s="13"/>
      <c r="O21" s="14"/>
      <c r="P21" s="13"/>
    </row>
    <row r="22" spans="1:16" ht="22.5" customHeight="1">
      <c r="A22" s="66" t="s">
        <v>12</v>
      </c>
      <c r="B22" s="5">
        <v>2016</v>
      </c>
      <c r="C22" s="5" t="s">
        <v>18</v>
      </c>
      <c r="D22" s="5" t="s">
        <v>7</v>
      </c>
      <c r="E22" s="5">
        <v>12.5</v>
      </c>
      <c r="F22" s="5">
        <v>0.2</v>
      </c>
      <c r="G22" s="5">
        <v>5.0999999999999996</v>
      </c>
      <c r="H22" s="85">
        <v>180</v>
      </c>
      <c r="I22" s="88"/>
      <c r="J22" s="67">
        <f t="shared" si="4"/>
        <v>0</v>
      </c>
      <c r="K22" s="14"/>
      <c r="L22" s="13"/>
      <c r="M22" s="12"/>
      <c r="N22" s="13"/>
      <c r="O22" s="14"/>
      <c r="P22" s="13"/>
    </row>
    <row r="23" spans="1:16" ht="22.5" customHeight="1">
      <c r="A23" s="66" t="s">
        <v>11</v>
      </c>
      <c r="B23" s="5">
        <v>2016</v>
      </c>
      <c r="C23" s="5" t="s">
        <v>18</v>
      </c>
      <c r="D23" s="5" t="s">
        <v>7</v>
      </c>
      <c r="E23" s="5">
        <v>11</v>
      </c>
      <c r="F23" s="5">
        <v>0</v>
      </c>
      <c r="G23" s="5">
        <v>5.5</v>
      </c>
      <c r="H23" s="85">
        <v>160</v>
      </c>
      <c r="I23" s="88"/>
      <c r="J23" s="67">
        <f t="shared" si="4"/>
        <v>0</v>
      </c>
      <c r="K23" s="14"/>
      <c r="L23" s="13"/>
      <c r="M23" s="12"/>
      <c r="N23" s="13"/>
      <c r="O23" s="14"/>
      <c r="P23" s="13"/>
    </row>
    <row r="24" spans="1:16" ht="22.5" customHeight="1">
      <c r="A24" s="35" t="s">
        <v>10</v>
      </c>
      <c r="B24" s="3">
        <v>2016</v>
      </c>
      <c r="C24" s="3" t="s">
        <v>18</v>
      </c>
      <c r="D24" s="3" t="s">
        <v>7</v>
      </c>
      <c r="E24" s="3">
        <v>12.5</v>
      </c>
      <c r="F24" s="3">
        <v>0.2</v>
      </c>
      <c r="G24" s="3">
        <v>5.9</v>
      </c>
      <c r="H24" s="93">
        <v>160</v>
      </c>
      <c r="I24" s="87"/>
      <c r="J24" s="122">
        <f t="shared" si="4"/>
        <v>0</v>
      </c>
      <c r="K24" s="14"/>
      <c r="L24" s="13"/>
      <c r="M24" s="12"/>
      <c r="N24" s="13"/>
      <c r="O24" s="14"/>
      <c r="P24" s="13"/>
    </row>
    <row r="25" spans="1:16" ht="22.5" customHeight="1" thickBot="1">
      <c r="A25" s="37" t="s">
        <v>43</v>
      </c>
      <c r="B25" s="7">
        <v>2016</v>
      </c>
      <c r="C25" s="7" t="s">
        <v>18</v>
      </c>
      <c r="D25" s="7" t="s">
        <v>7</v>
      </c>
      <c r="E25" s="7">
        <v>12.5</v>
      </c>
      <c r="F25" s="7">
        <v>0.2</v>
      </c>
      <c r="G25" s="7">
        <v>5.6</v>
      </c>
      <c r="H25" s="42">
        <v>210</v>
      </c>
      <c r="I25" s="123"/>
      <c r="J25" s="124">
        <f t="shared" si="4"/>
        <v>0</v>
      </c>
      <c r="K25" s="14"/>
      <c r="L25" s="13"/>
      <c r="M25" s="12"/>
      <c r="N25" s="13"/>
      <c r="O25" s="14"/>
      <c r="P25" s="13"/>
    </row>
    <row r="26" spans="1:16" ht="22.5" customHeight="1" thickTop="1">
      <c r="A26" s="38" t="s">
        <v>40</v>
      </c>
      <c r="B26" s="5">
        <v>2015</v>
      </c>
      <c r="C26" s="5" t="s">
        <v>18</v>
      </c>
      <c r="D26" s="5" t="s">
        <v>7</v>
      </c>
      <c r="E26" s="5">
        <v>13.5</v>
      </c>
      <c r="F26" s="5">
        <v>5.3</v>
      </c>
      <c r="G26" s="4">
        <v>6.9</v>
      </c>
      <c r="H26" s="69">
        <v>180</v>
      </c>
      <c r="I26" s="86"/>
      <c r="J26" s="125">
        <f t="shared" ref="J26" si="5">I26*H26</f>
        <v>0</v>
      </c>
      <c r="K26" s="14"/>
      <c r="L26" s="13"/>
      <c r="M26" s="12"/>
      <c r="N26" s="13"/>
      <c r="O26" s="14"/>
      <c r="P26" s="13"/>
    </row>
    <row r="27" spans="1:16" ht="22.5" customHeight="1">
      <c r="A27" s="35" t="s">
        <v>12</v>
      </c>
      <c r="B27" s="3">
        <v>2015</v>
      </c>
      <c r="C27" s="3" t="s">
        <v>18</v>
      </c>
      <c r="D27" s="3" t="s">
        <v>7</v>
      </c>
      <c r="E27" s="3">
        <v>13</v>
      </c>
      <c r="F27" s="3">
        <v>0.1</v>
      </c>
      <c r="G27" s="2">
        <v>4.0999999999999996</v>
      </c>
      <c r="H27" s="39">
        <v>160</v>
      </c>
      <c r="I27" s="87"/>
      <c r="J27" s="17">
        <f t="shared" ref="J27:J28" si="6">I27*H27</f>
        <v>0</v>
      </c>
      <c r="K27" s="14"/>
      <c r="L27" s="13"/>
      <c r="M27" s="12"/>
      <c r="N27" s="13"/>
      <c r="O27" s="14"/>
      <c r="P27" s="13"/>
    </row>
    <row r="28" spans="1:16" ht="22.5" customHeight="1" thickBot="1">
      <c r="A28" s="36" t="s">
        <v>11</v>
      </c>
      <c r="B28" s="180">
        <v>2015</v>
      </c>
      <c r="C28" s="180" t="s">
        <v>9</v>
      </c>
      <c r="D28" s="180" t="s">
        <v>7</v>
      </c>
      <c r="E28" s="180">
        <v>12.5</v>
      </c>
      <c r="F28" s="180">
        <v>0.2</v>
      </c>
      <c r="G28" s="251">
        <v>4.9000000000000004</v>
      </c>
      <c r="H28" s="252">
        <v>180</v>
      </c>
      <c r="I28" s="182"/>
      <c r="J28" s="253">
        <f t="shared" si="6"/>
        <v>0</v>
      </c>
      <c r="K28" s="14"/>
      <c r="L28" s="13"/>
      <c r="M28" s="12"/>
      <c r="N28" s="13"/>
      <c r="O28" s="14"/>
      <c r="P28" s="13"/>
    </row>
    <row r="29" spans="1:16" ht="24.75" customHeight="1" thickTop="1">
      <c r="A29" s="186"/>
      <c r="B29" s="249"/>
      <c r="C29" s="249"/>
      <c r="D29" s="249"/>
      <c r="E29" s="249"/>
      <c r="F29" s="249"/>
      <c r="G29" s="250"/>
      <c r="H29" s="16" t="s">
        <v>13</v>
      </c>
      <c r="I29" s="70">
        <f>SUM(I3:I28)</f>
        <v>0</v>
      </c>
      <c r="J29" s="71">
        <f>SUM(J3:J28)</f>
        <v>0</v>
      </c>
      <c r="K29" s="14"/>
      <c r="L29" s="13"/>
      <c r="M29" s="12"/>
      <c r="N29" s="13"/>
      <c r="O29" s="14"/>
      <c r="P29" s="13"/>
    </row>
    <row r="30" spans="1:16" ht="24.75" customHeight="1">
      <c r="K30" s="14"/>
      <c r="L30" s="13"/>
      <c r="M30" s="12"/>
      <c r="N30" s="13"/>
      <c r="O30" s="14"/>
      <c r="P30" s="13"/>
    </row>
    <row r="31" spans="1:16" ht="24.75" customHeight="1">
      <c r="K31" s="14"/>
      <c r="L31" s="15"/>
      <c r="M31" s="12"/>
      <c r="N31" s="15"/>
      <c r="O31" s="14"/>
      <c r="P31" s="15"/>
    </row>
    <row r="32" spans="1:16" ht="23.25" customHeight="1">
      <c r="A32" s="1"/>
      <c r="B32" s="1"/>
      <c r="F32" s="1"/>
      <c r="L32" s="9"/>
      <c r="N32" s="9"/>
    </row>
    <row r="33" spans="1:2" ht="24.75" customHeight="1">
      <c r="A33" s="1"/>
    </row>
    <row r="34" spans="1:2">
      <c r="A34" s="1"/>
    </row>
    <row r="35" spans="1:2">
      <c r="A35" s="1"/>
      <c r="B35" s="1"/>
    </row>
    <row r="36" spans="1:2">
      <c r="A36" s="1"/>
    </row>
    <row r="37" spans="1:2">
      <c r="A37" s="1"/>
    </row>
    <row r="38" spans="1:2">
      <c r="A38" s="1"/>
    </row>
    <row r="39" spans="1:2">
      <c r="A39" s="1"/>
    </row>
    <row r="40" spans="1:2">
      <c r="A40" s="1"/>
    </row>
    <row r="41" spans="1:2">
      <c r="A41" s="1"/>
    </row>
    <row r="42" spans="1:2">
      <c r="A42" s="1"/>
    </row>
    <row r="43" spans="1:2">
      <c r="A43" s="1"/>
    </row>
    <row r="44" spans="1:2">
      <c r="A44" s="1"/>
    </row>
    <row r="45" spans="1:2">
      <c r="A45" s="1"/>
    </row>
    <row r="46" spans="1:2">
      <c r="A46" s="1"/>
    </row>
    <row r="47" spans="1:2">
      <c r="A47" s="1"/>
    </row>
    <row r="48" spans="1:2">
      <c r="A48" s="1"/>
    </row>
    <row r="49" spans="1:1">
      <c r="A49" s="1"/>
    </row>
    <row r="50" spans="1:1">
      <c r="A50" s="1"/>
    </row>
    <row r="51" spans="1:1">
      <c r="A51" s="1"/>
    </row>
    <row r="52" spans="1:1">
      <c r="A52" s="1"/>
    </row>
    <row r="53" spans="1:1">
      <c r="A53" s="1"/>
    </row>
    <row r="54" spans="1:1">
      <c r="A54" s="1"/>
    </row>
    <row r="55" spans="1:1">
      <c r="A55" s="1"/>
    </row>
    <row r="56" spans="1:1">
      <c r="A56" s="1"/>
    </row>
    <row r="57" spans="1:1">
      <c r="A57" s="1"/>
    </row>
    <row r="58" spans="1:1">
      <c r="A58" s="1"/>
    </row>
    <row r="59" spans="1:1">
      <c r="A59" s="1"/>
    </row>
    <row r="60" spans="1:1">
      <c r="A60" s="1"/>
    </row>
    <row r="61" spans="1:1">
      <c r="A61" s="1"/>
    </row>
    <row r="62" spans="1:1">
      <c r="A62" s="1"/>
    </row>
    <row r="63" spans="1:1">
      <c r="A63" s="1"/>
    </row>
    <row r="64" spans="1:1">
      <c r="A64" s="1"/>
    </row>
    <row r="65" spans="1:11">
      <c r="A65" s="1"/>
    </row>
    <row r="66" spans="1:11">
      <c r="A66" s="1"/>
      <c r="K66" s="1"/>
    </row>
    <row r="67" spans="1:11">
      <c r="A67" s="1"/>
    </row>
    <row r="68" spans="1:11">
      <c r="A68" s="1"/>
    </row>
    <row r="69" spans="1:11">
      <c r="A69" s="1"/>
    </row>
    <row r="70" spans="1:11">
      <c r="A70" s="1"/>
    </row>
    <row r="71" spans="1:11">
      <c r="A71" s="1"/>
    </row>
    <row r="72" spans="1:11">
      <c r="A72" s="1"/>
    </row>
    <row r="73" spans="1:11">
      <c r="A73" s="1"/>
    </row>
    <row r="74" spans="1:11">
      <c r="A74" s="1"/>
    </row>
    <row r="75" spans="1:11">
      <c r="A75" s="1"/>
    </row>
    <row r="76" spans="1:11">
      <c r="A76" s="1"/>
    </row>
    <row r="77" spans="1:11">
      <c r="A77" s="1"/>
    </row>
    <row r="78" spans="1:11">
      <c r="A78" s="1"/>
    </row>
    <row r="79" spans="1:11">
      <c r="A79" s="1"/>
    </row>
    <row r="80" spans="1:11">
      <c r="A80" s="1"/>
    </row>
    <row r="81" spans="1:1">
      <c r="A81" s="1"/>
    </row>
    <row r="82" spans="1:1">
      <c r="A82" s="1"/>
    </row>
    <row r="83" spans="1:1">
      <c r="A83" s="1"/>
    </row>
    <row r="84" spans="1:1">
      <c r="A84" s="1"/>
    </row>
    <row r="85" spans="1:1">
      <c r="A85" s="1"/>
    </row>
  </sheetData>
  <sheetProtection sheet="1" objects="1" scenarios="1"/>
  <mergeCells count="10">
    <mergeCell ref="G1:G2"/>
    <mergeCell ref="H1:H2"/>
    <mergeCell ref="K1:L1"/>
    <mergeCell ref="A1:A2"/>
    <mergeCell ref="B1:B2"/>
    <mergeCell ref="C1:C2"/>
    <mergeCell ref="D1:D2"/>
    <mergeCell ref="E1:E2"/>
    <mergeCell ref="F1:F2"/>
    <mergeCell ref="I1:J1"/>
  </mergeCells>
  <printOptions verticalCentered="1"/>
  <pageMargins left="0.70866141732283472" right="0.59055118110236227" top="0.78740157480314965" bottom="7.874015748031496E-2" header="0.11811023622047245" footer="0.51181102362204722"/>
  <pageSetup scale="81" orientation="landscape" r:id="rId1"/>
  <headerFooter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V36"/>
  <sheetViews>
    <sheetView zoomScale="80" zoomScaleNormal="80" workbookViewId="0">
      <selection activeCell="A21" sqref="A21"/>
    </sheetView>
  </sheetViews>
  <sheetFormatPr defaultRowHeight="12.75"/>
  <cols>
    <col min="1" max="1" width="22.140625" style="57" customWidth="1"/>
    <col min="2" max="2" width="7.28515625" style="57" customWidth="1"/>
    <col min="3" max="3" width="14.85546875" style="57" customWidth="1"/>
    <col min="4" max="4" width="11.28515625" style="57" customWidth="1"/>
    <col min="5" max="5" width="9.140625" style="57"/>
    <col min="6" max="6" width="7.5703125" style="57" customWidth="1"/>
    <col min="7" max="7" width="9" style="57" customWidth="1"/>
    <col min="8" max="8" width="10.85546875" style="57" customWidth="1"/>
    <col min="9" max="9" width="7.28515625" style="57" customWidth="1"/>
    <col min="10" max="10" width="8.5703125" style="57" customWidth="1"/>
    <col min="11" max="11" width="7.28515625" style="57" customWidth="1"/>
    <col min="12" max="12" width="8.5703125" style="57" customWidth="1"/>
    <col min="13" max="13" width="7.28515625" style="57" customWidth="1"/>
    <col min="14" max="14" width="8.5703125" style="57" customWidth="1"/>
    <col min="15" max="15" width="7.28515625" style="57" customWidth="1"/>
    <col min="16" max="16" width="8.5703125" style="57" customWidth="1"/>
    <col min="17" max="17" width="7.28515625" style="57" customWidth="1"/>
    <col min="18" max="18" width="8.5703125" style="57" customWidth="1"/>
    <col min="19" max="19" width="7.28515625" style="57" customWidth="1"/>
    <col min="20" max="20" width="8.5703125" style="57" customWidth="1"/>
    <col min="21" max="21" width="7.28515625" style="57" customWidth="1"/>
    <col min="22" max="22" width="8.5703125" style="57" customWidth="1"/>
    <col min="23" max="16384" width="9.140625" style="57"/>
  </cols>
  <sheetData>
    <row r="1" spans="1:22" ht="17.25" customHeight="1">
      <c r="A1" s="264" t="s">
        <v>0</v>
      </c>
      <c r="B1" s="270" t="s">
        <v>1</v>
      </c>
      <c r="C1" s="265" t="s">
        <v>2</v>
      </c>
      <c r="D1" s="270" t="s">
        <v>3</v>
      </c>
      <c r="E1" s="265" t="s">
        <v>4</v>
      </c>
      <c r="F1" s="265" t="s">
        <v>5</v>
      </c>
      <c r="G1" s="265" t="s">
        <v>6</v>
      </c>
      <c r="H1" s="267" t="s">
        <v>25</v>
      </c>
      <c r="I1" s="99" t="s">
        <v>20</v>
      </c>
      <c r="J1" s="100"/>
      <c r="K1" s="99" t="s">
        <v>20</v>
      </c>
      <c r="L1" s="100"/>
      <c r="M1" s="99" t="s">
        <v>20</v>
      </c>
      <c r="N1" s="101"/>
      <c r="O1" s="99" t="s">
        <v>20</v>
      </c>
      <c r="P1" s="102"/>
      <c r="Q1" s="99" t="s">
        <v>20</v>
      </c>
      <c r="R1" s="102"/>
      <c r="S1" s="263" t="s">
        <v>21</v>
      </c>
      <c r="T1" s="264"/>
      <c r="U1" s="103"/>
      <c r="V1" s="98"/>
    </row>
    <row r="2" spans="1:22" ht="15.75" customHeight="1" thickBot="1">
      <c r="A2" s="269"/>
      <c r="B2" s="271"/>
      <c r="C2" s="266"/>
      <c r="D2" s="271"/>
      <c r="E2" s="266"/>
      <c r="F2" s="266"/>
      <c r="G2" s="266"/>
      <c r="H2" s="268"/>
      <c r="I2" s="24" t="s">
        <v>14</v>
      </c>
      <c r="J2" s="92" t="s">
        <v>15</v>
      </c>
      <c r="K2" s="24" t="s">
        <v>14</v>
      </c>
      <c r="L2" s="92" t="s">
        <v>15</v>
      </c>
      <c r="M2" s="24" t="s">
        <v>14</v>
      </c>
      <c r="N2" s="92" t="s">
        <v>15</v>
      </c>
      <c r="O2" s="24" t="s">
        <v>14</v>
      </c>
      <c r="P2" s="92" t="s">
        <v>15</v>
      </c>
      <c r="Q2" s="24" t="s">
        <v>14</v>
      </c>
      <c r="R2" s="143" t="s">
        <v>15</v>
      </c>
      <c r="S2" s="25" t="s">
        <v>14</v>
      </c>
      <c r="T2" s="91" t="s">
        <v>15</v>
      </c>
      <c r="U2" s="90"/>
      <c r="V2" s="90"/>
    </row>
    <row r="3" spans="1:22" ht="21.75" customHeight="1" thickTop="1">
      <c r="A3" s="218" t="str">
        <f>Mail!A3</f>
        <v>Cuvée Růženy</v>
      </c>
      <c r="B3" s="219">
        <f>Mail!B3</f>
        <v>2018</v>
      </c>
      <c r="C3" s="220" t="str">
        <f>IF(Mail!C3="moravské zemské víno","MZV",Mail!C3)</f>
        <v>MZV</v>
      </c>
      <c r="D3" s="220" t="str">
        <f>Mail!D3</f>
        <v>suché</v>
      </c>
      <c r="E3" s="220">
        <f>Mail!E3</f>
        <v>12</v>
      </c>
      <c r="F3" s="220">
        <f>Mail!F3</f>
        <v>1.9</v>
      </c>
      <c r="G3" s="220">
        <f>Mail!G3</f>
        <v>5.0999999999999996</v>
      </c>
      <c r="H3" s="221">
        <f>Mail!H3</f>
        <v>150</v>
      </c>
      <c r="I3" s="222"/>
      <c r="J3" s="223"/>
      <c r="K3" s="224"/>
      <c r="L3" s="223"/>
      <c r="M3" s="224"/>
      <c r="N3" s="223"/>
      <c r="O3" s="224"/>
      <c r="P3" s="223"/>
      <c r="Q3" s="224"/>
      <c r="R3" s="223"/>
      <c r="S3" s="225"/>
      <c r="T3" s="226"/>
      <c r="U3" s="145"/>
      <c r="V3" s="145"/>
    </row>
    <row r="4" spans="1:22" ht="21.75" customHeight="1">
      <c r="A4" s="232" t="str">
        <f>Mail!A4</f>
        <v>Steinberg</v>
      </c>
      <c r="B4" s="227">
        <f>Mail!B4</f>
        <v>2018</v>
      </c>
      <c r="C4" s="228" t="str">
        <f>IF(Mail!C4="moravské zemské víno","MZV",Mail!C4)</f>
        <v>MZV</v>
      </c>
      <c r="D4" s="228" t="str">
        <f>Mail!D4</f>
        <v>suché</v>
      </c>
      <c r="E4" s="228">
        <f>Mail!E4</f>
        <v>12.5</v>
      </c>
      <c r="F4" s="228">
        <f>Mail!F4</f>
        <v>1.4</v>
      </c>
      <c r="G4" s="228">
        <f>Mail!G4</f>
        <v>5.3</v>
      </c>
      <c r="H4" s="229">
        <f>Mail!H4</f>
        <v>170</v>
      </c>
      <c r="I4" s="230"/>
      <c r="J4" s="231"/>
      <c r="K4" s="111"/>
      <c r="L4" s="231"/>
      <c r="M4" s="111"/>
      <c r="N4" s="231"/>
      <c r="O4" s="111"/>
      <c r="P4" s="231"/>
      <c r="Q4" s="111"/>
      <c r="R4" s="231"/>
      <c r="S4" s="112"/>
      <c r="T4" s="233"/>
      <c r="U4" s="188"/>
      <c r="V4" s="188"/>
    </row>
    <row r="5" spans="1:22" ht="21.75" customHeight="1">
      <c r="A5" s="232" t="str">
        <f>Mail!A5</f>
        <v>Müller Thurgau</v>
      </c>
      <c r="B5" s="227">
        <f>Mail!B5</f>
        <v>2018</v>
      </c>
      <c r="C5" s="228" t="str">
        <f>IF(Mail!C5="moravské zemské víno","MZV",Mail!C5)</f>
        <v>pozdní sběr</v>
      </c>
      <c r="D5" s="228" t="str">
        <f>Mail!D5</f>
        <v>suché</v>
      </c>
      <c r="E5" s="228">
        <f>Mail!E5</f>
        <v>12.5</v>
      </c>
      <c r="F5" s="228">
        <f>Mail!F5</f>
        <v>0.5</v>
      </c>
      <c r="G5" s="228">
        <f>Mail!G5</f>
        <v>5.9</v>
      </c>
      <c r="H5" s="229">
        <f>Mail!H5</f>
        <v>150</v>
      </c>
      <c r="I5" s="230"/>
      <c r="J5" s="231"/>
      <c r="K5" s="111"/>
      <c r="L5" s="231"/>
      <c r="M5" s="111"/>
      <c r="N5" s="231"/>
      <c r="O5" s="111"/>
      <c r="P5" s="231"/>
      <c r="Q5" s="111"/>
      <c r="R5" s="231"/>
      <c r="S5" s="112"/>
      <c r="T5" s="233"/>
      <c r="U5" s="188"/>
      <c r="V5" s="188"/>
    </row>
    <row r="6" spans="1:22" ht="21.75" customHeight="1">
      <c r="A6" s="232" t="str">
        <f>Mail!A6</f>
        <v>Veltlínské zelené</v>
      </c>
      <c r="B6" s="227">
        <f>Mail!B6</f>
        <v>2018</v>
      </c>
      <c r="C6" s="228" t="str">
        <f>IF(Mail!C6="moravské zemské víno","MZV",Mail!C6)</f>
        <v>kabinet</v>
      </c>
      <c r="D6" s="228" t="str">
        <f>Mail!D6</f>
        <v>suché</v>
      </c>
      <c r="E6" s="228">
        <f>Mail!E6</f>
        <v>12.5</v>
      </c>
      <c r="F6" s="228">
        <f>Mail!F6</f>
        <v>0.6</v>
      </c>
      <c r="G6" s="228">
        <f>Mail!G6</f>
        <v>5.6</v>
      </c>
      <c r="H6" s="229">
        <f>Mail!H6</f>
        <v>150</v>
      </c>
      <c r="I6" s="230"/>
      <c r="J6" s="231"/>
      <c r="K6" s="111"/>
      <c r="L6" s="231"/>
      <c r="M6" s="111"/>
      <c r="N6" s="231"/>
      <c r="O6" s="111"/>
      <c r="P6" s="231"/>
      <c r="Q6" s="111"/>
      <c r="R6" s="231"/>
      <c r="S6" s="112"/>
      <c r="T6" s="233"/>
      <c r="U6" s="188"/>
      <c r="V6" s="188"/>
    </row>
    <row r="7" spans="1:22" ht="21.75" customHeight="1">
      <c r="A7" s="232" t="str">
        <f>Mail!A7</f>
        <v>Neuburské</v>
      </c>
      <c r="B7" s="227">
        <f>Mail!B7</f>
        <v>2018</v>
      </c>
      <c r="C7" s="228" t="str">
        <f>IF(Mail!C7="moravské zemské víno","MZV",Mail!C7)</f>
        <v>kabinet</v>
      </c>
      <c r="D7" s="228" t="str">
        <f>Mail!D7</f>
        <v>suché</v>
      </c>
      <c r="E7" s="228">
        <f>Mail!E7</f>
        <v>11.5</v>
      </c>
      <c r="F7" s="228">
        <f>Mail!F7</f>
        <v>4.5999999999999996</v>
      </c>
      <c r="G7" s="228">
        <f>Mail!G7</f>
        <v>6.1</v>
      </c>
      <c r="H7" s="229">
        <f>Mail!H7</f>
        <v>180</v>
      </c>
      <c r="I7" s="230"/>
      <c r="J7" s="231"/>
      <c r="K7" s="111"/>
      <c r="L7" s="231"/>
      <c r="M7" s="111"/>
      <c r="N7" s="231"/>
      <c r="O7" s="111"/>
      <c r="P7" s="231"/>
      <c r="Q7" s="111"/>
      <c r="R7" s="231"/>
      <c r="S7" s="112"/>
      <c r="T7" s="233"/>
      <c r="U7" s="188"/>
      <c r="V7" s="188"/>
    </row>
    <row r="8" spans="1:22" ht="21.75" customHeight="1">
      <c r="A8" s="232" t="str">
        <f>Mail!A8</f>
        <v>Rulandské šedé</v>
      </c>
      <c r="B8" s="227">
        <f>Mail!B8</f>
        <v>2018</v>
      </c>
      <c r="C8" s="228" t="str">
        <f>IF(Mail!C8="moravské zemské víno","MZV",Mail!C8)</f>
        <v>pozdní sběr</v>
      </c>
      <c r="D8" s="228" t="str">
        <f>Mail!D8</f>
        <v>suché</v>
      </c>
      <c r="E8" s="228">
        <f>Mail!E8</f>
        <v>12</v>
      </c>
      <c r="F8" s="228">
        <f>Mail!F8</f>
        <v>3.9</v>
      </c>
      <c r="G8" s="228">
        <f>Mail!G8</f>
        <v>5.6</v>
      </c>
      <c r="H8" s="229">
        <f>Mail!H8</f>
        <v>180</v>
      </c>
      <c r="I8" s="230"/>
      <c r="J8" s="231"/>
      <c r="K8" s="111"/>
      <c r="L8" s="231"/>
      <c r="M8" s="111"/>
      <c r="N8" s="231"/>
      <c r="O8" s="111"/>
      <c r="P8" s="231"/>
      <c r="Q8" s="111"/>
      <c r="R8" s="231"/>
      <c r="S8" s="112"/>
      <c r="T8" s="233"/>
      <c r="U8" s="188"/>
      <c r="V8" s="188"/>
    </row>
    <row r="9" spans="1:22" ht="21.75" customHeight="1">
      <c r="A9" s="232" t="str">
        <f>Mail!A9</f>
        <v>Frizzante rosé</v>
      </c>
      <c r="B9" s="227">
        <f>Mail!B9</f>
        <v>2018</v>
      </c>
      <c r="C9" s="228" t="str">
        <f>IF(Mail!C9="moravské zemské víno","MZV",Mail!C9)</f>
        <v>MZV</v>
      </c>
      <c r="D9" s="228" t="str">
        <f>Mail!D9</f>
        <v>suché</v>
      </c>
      <c r="E9" s="228">
        <f>Mail!E9</f>
        <v>12</v>
      </c>
      <c r="F9" s="228">
        <f>Mail!F9</f>
        <v>7.1</v>
      </c>
      <c r="G9" s="228">
        <f>Mail!G9</f>
        <v>6.6</v>
      </c>
      <c r="H9" s="229">
        <f>Mail!H9</f>
        <v>150</v>
      </c>
      <c r="I9" s="230"/>
      <c r="J9" s="231"/>
      <c r="K9" s="111"/>
      <c r="L9" s="231"/>
      <c r="M9" s="111"/>
      <c r="N9" s="231"/>
      <c r="O9" s="111"/>
      <c r="P9" s="231"/>
      <c r="Q9" s="111"/>
      <c r="R9" s="231"/>
      <c r="S9" s="112"/>
      <c r="T9" s="233"/>
      <c r="U9" s="188"/>
      <c r="V9" s="188"/>
    </row>
    <row r="10" spans="1:22" ht="21.75" customHeight="1">
      <c r="A10" s="232" t="str">
        <f>Mail!A10</f>
        <v>Ledové rosé</v>
      </c>
      <c r="B10" s="227">
        <f>Mail!B10</f>
        <v>2018</v>
      </c>
      <c r="C10" s="228" t="str">
        <f>IF(Mail!C10="moravské zemské víno","MZV",Mail!C10)</f>
        <v>MZV</v>
      </c>
      <c r="D10" s="228" t="str">
        <f>Mail!D10</f>
        <v>suché</v>
      </c>
      <c r="E10" s="228">
        <f>Mail!E10</f>
        <v>11.5</v>
      </c>
      <c r="F10" s="228">
        <f>Mail!F10</f>
        <v>4.8</v>
      </c>
      <c r="G10" s="228">
        <f>Mail!G10</f>
        <v>6.5</v>
      </c>
      <c r="H10" s="229">
        <f>Mail!H10</f>
        <v>180</v>
      </c>
      <c r="I10" s="230"/>
      <c r="J10" s="231"/>
      <c r="K10" s="111"/>
      <c r="L10" s="231"/>
      <c r="M10" s="111"/>
      <c r="N10" s="231"/>
      <c r="O10" s="111"/>
      <c r="P10" s="231"/>
      <c r="Q10" s="111"/>
      <c r="R10" s="231"/>
      <c r="S10" s="112"/>
      <c r="T10" s="233"/>
      <c r="U10" s="188"/>
      <c r="V10" s="188"/>
    </row>
    <row r="11" spans="1:22" ht="21.75" customHeight="1" thickBot="1">
      <c r="A11" s="242" t="str">
        <f>Mail!A11</f>
        <v>Rosé</v>
      </c>
      <c r="B11" s="243">
        <f>Mail!B11</f>
        <v>2018</v>
      </c>
      <c r="C11" s="244" t="str">
        <f>IF(Mail!C11="moravské zemské víno","MZV",Mail!C11)</f>
        <v>MZV</v>
      </c>
      <c r="D11" s="244" t="str">
        <f>Mail!D11</f>
        <v>suché</v>
      </c>
      <c r="E11" s="244">
        <f>Mail!E11</f>
        <v>11.5</v>
      </c>
      <c r="F11" s="244">
        <f>Mail!F11</f>
        <v>0.9</v>
      </c>
      <c r="G11" s="244">
        <f>Mail!G11</f>
        <v>6.6</v>
      </c>
      <c r="H11" s="245">
        <f>Mail!H11</f>
        <v>150</v>
      </c>
      <c r="I11" s="246"/>
      <c r="J11" s="247"/>
      <c r="K11" s="172"/>
      <c r="L11" s="247"/>
      <c r="M11" s="172"/>
      <c r="N11" s="247"/>
      <c r="O11" s="172"/>
      <c r="P11" s="247"/>
      <c r="Q11" s="172"/>
      <c r="R11" s="247"/>
      <c r="S11" s="173"/>
      <c r="T11" s="248"/>
      <c r="U11" s="188"/>
      <c r="V11" s="188"/>
    </row>
    <row r="12" spans="1:22" ht="21.75" customHeight="1" thickTop="1">
      <c r="A12" s="78" t="str">
        <f>Mail!A19</f>
        <v>Chardonnay chêne</v>
      </c>
      <c r="B12" s="72">
        <f>Mail!B19</f>
        <v>2016</v>
      </c>
      <c r="C12" s="74" t="str">
        <f>IF(Mail!C19="moravské zemské víno","MZV",Mail!C19)</f>
        <v>pozdní sběr</v>
      </c>
      <c r="D12" s="74" t="str">
        <f>Mail!D19</f>
        <v>suché</v>
      </c>
      <c r="E12" s="74">
        <f>Mail!E19</f>
        <v>12.5</v>
      </c>
      <c r="F12" s="74">
        <f>Mail!F19</f>
        <v>4.0999999999999996</v>
      </c>
      <c r="G12" s="74">
        <f>Mail!G19</f>
        <v>4.7</v>
      </c>
      <c r="H12" s="77">
        <f>Mail!H19</f>
        <v>180</v>
      </c>
      <c r="I12" s="105"/>
      <c r="J12" s="106"/>
      <c r="K12" s="107"/>
      <c r="L12" s="106"/>
      <c r="M12" s="107"/>
      <c r="N12" s="106"/>
      <c r="O12" s="107"/>
      <c r="P12" s="106"/>
      <c r="Q12" s="107"/>
      <c r="R12" s="106"/>
      <c r="S12" s="108"/>
      <c r="T12" s="104"/>
      <c r="U12" s="98"/>
      <c r="V12" s="98"/>
    </row>
    <row r="13" spans="1:22" ht="21.75" customHeight="1" thickBot="1">
      <c r="A13" s="78" t="str">
        <f>Mail!A20</f>
        <v>Ryzlink rýnský</v>
      </c>
      <c r="B13" s="72">
        <f>Mail!B20</f>
        <v>2016</v>
      </c>
      <c r="C13" s="74" t="str">
        <f>IF(Mail!C20="moravské zemské víno","MZV",Mail!C20)</f>
        <v>pozdní sběr</v>
      </c>
      <c r="D13" s="74" t="str">
        <f>Mail!D20</f>
        <v>suché</v>
      </c>
      <c r="E13" s="74">
        <f>Mail!E20</f>
        <v>12</v>
      </c>
      <c r="F13" s="74">
        <f>Mail!F20</f>
        <v>4.5999999999999996</v>
      </c>
      <c r="G13" s="74">
        <f>Mail!G20</f>
        <v>6.1</v>
      </c>
      <c r="H13" s="77">
        <f>Mail!H20</f>
        <v>180</v>
      </c>
      <c r="I13" s="105"/>
      <c r="J13" s="106"/>
      <c r="K13" s="107"/>
      <c r="L13" s="106"/>
      <c r="M13" s="107"/>
      <c r="N13" s="106"/>
      <c r="O13" s="107"/>
      <c r="P13" s="106"/>
      <c r="Q13" s="107"/>
      <c r="R13" s="106"/>
      <c r="S13" s="108"/>
      <c r="T13" s="104"/>
      <c r="U13" s="98"/>
      <c r="V13" s="98"/>
    </row>
    <row r="14" spans="1:22" ht="21.75" customHeight="1" thickTop="1" thickBot="1">
      <c r="A14" s="157" t="str">
        <f>Mail!A26</f>
        <v>Chardonnay sur lie 1</v>
      </c>
      <c r="B14" s="158">
        <f>Mail!B26</f>
        <v>2015</v>
      </c>
      <c r="C14" s="159" t="s">
        <v>22</v>
      </c>
      <c r="D14" s="159" t="str">
        <f>Mail!D26</f>
        <v>suché</v>
      </c>
      <c r="E14" s="159">
        <f>Mail!E26</f>
        <v>13.5</v>
      </c>
      <c r="F14" s="159">
        <f>Mail!F26</f>
        <v>5.3</v>
      </c>
      <c r="G14" s="159">
        <f>Mail!G26</f>
        <v>6.9</v>
      </c>
      <c r="H14" s="160">
        <f>Mail!H26</f>
        <v>180</v>
      </c>
      <c r="I14" s="161"/>
      <c r="J14" s="162"/>
      <c r="K14" s="163"/>
      <c r="L14" s="162"/>
      <c r="M14" s="163"/>
      <c r="N14" s="162"/>
      <c r="O14" s="163"/>
      <c r="P14" s="162"/>
      <c r="Q14" s="163"/>
      <c r="R14" s="162"/>
      <c r="S14" s="164"/>
      <c r="T14" s="165"/>
      <c r="U14" s="98"/>
      <c r="V14" s="98"/>
    </row>
    <row r="15" spans="1:22" ht="8.25" customHeight="1" thickTop="1" thickBot="1">
      <c r="A15" s="155"/>
      <c r="B15" s="155"/>
      <c r="C15" s="155"/>
      <c r="D15" s="234"/>
      <c r="E15" s="234"/>
      <c r="F15" s="234"/>
      <c r="G15" s="234"/>
      <c r="H15" s="234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98"/>
      <c r="V15" s="98"/>
    </row>
    <row r="16" spans="1:22" ht="21.75" customHeight="1" thickTop="1">
      <c r="A16" s="175" t="str">
        <f>Mail!A12</f>
        <v>Merlot</v>
      </c>
      <c r="B16" s="72">
        <f>Mail!B12</f>
        <v>2018</v>
      </c>
      <c r="C16" s="74" t="str">
        <f>IF(Mail!C12="moravské zemské víno","MZV",Mail!C12)</f>
        <v>pozdní sběr</v>
      </c>
      <c r="D16" s="74" t="str">
        <f>Mail!D12</f>
        <v>suché</v>
      </c>
      <c r="E16" s="74">
        <f>Mail!E12</f>
        <v>12.5</v>
      </c>
      <c r="F16" s="74">
        <f>Mail!F12</f>
        <v>0.3</v>
      </c>
      <c r="G16" s="74">
        <f>Mail!G12</f>
        <v>5.9</v>
      </c>
      <c r="H16" s="151">
        <f>Mail!H12</f>
        <v>180</v>
      </c>
      <c r="I16" s="114"/>
      <c r="J16" s="106"/>
      <c r="K16" s="107"/>
      <c r="L16" s="106"/>
      <c r="M16" s="107"/>
      <c r="N16" s="106"/>
      <c r="O16" s="107"/>
      <c r="P16" s="106"/>
      <c r="Q16" s="107"/>
      <c r="R16" s="106"/>
      <c r="S16" s="108"/>
      <c r="T16" s="104"/>
      <c r="U16" s="98"/>
      <c r="V16" s="98"/>
    </row>
    <row r="17" spans="1:22" ht="21.75" customHeight="1" thickBot="1">
      <c r="A17" s="166" t="str">
        <f>Mail!A13</f>
        <v>Pinot</v>
      </c>
      <c r="B17" s="167">
        <f>Mail!B13</f>
        <v>2018</v>
      </c>
      <c r="C17" s="169" t="str">
        <f>IF(Mail!C13="moravské zemské víno","MZV",Mail!C13)</f>
        <v>MZV</v>
      </c>
      <c r="D17" s="169" t="str">
        <f>Mail!D13</f>
        <v>suché</v>
      </c>
      <c r="E17" s="169">
        <f>Mail!E13</f>
        <v>12.5</v>
      </c>
      <c r="F17" s="169">
        <f>Mail!F13</f>
        <v>0.1</v>
      </c>
      <c r="G17" s="169">
        <f>Mail!G13</f>
        <v>5.9</v>
      </c>
      <c r="H17" s="235">
        <f>Mail!H13</f>
        <v>230</v>
      </c>
      <c r="I17" s="236"/>
      <c r="J17" s="191"/>
      <c r="K17" s="190"/>
      <c r="L17" s="191"/>
      <c r="M17" s="190"/>
      <c r="N17" s="191"/>
      <c r="O17" s="190"/>
      <c r="P17" s="191"/>
      <c r="Q17" s="190"/>
      <c r="R17" s="191"/>
      <c r="S17" s="192"/>
      <c r="T17" s="193"/>
      <c r="U17" s="98"/>
      <c r="V17" s="98"/>
    </row>
    <row r="18" spans="1:22" ht="21.75" customHeight="1" thickTop="1">
      <c r="A18" s="175" t="str">
        <f>Mail!A14</f>
        <v>Svatovavřinecké</v>
      </c>
      <c r="B18" s="72">
        <f>Mail!B14</f>
        <v>2017</v>
      </c>
      <c r="C18" s="74" t="str">
        <f>IF(Mail!C14="moravské zemské víno","MZV",Mail!C14)</f>
        <v>MZV</v>
      </c>
      <c r="D18" s="74" t="str">
        <f>Mail!D14</f>
        <v>suché</v>
      </c>
      <c r="E18" s="74">
        <f>Mail!E14</f>
        <v>13</v>
      </c>
      <c r="F18" s="74">
        <f>Mail!F14</f>
        <v>0.2</v>
      </c>
      <c r="G18" s="74">
        <f>Mail!G14</f>
        <v>4.8</v>
      </c>
      <c r="H18" s="151">
        <f>Mail!H14</f>
        <v>160</v>
      </c>
      <c r="I18" s="114"/>
      <c r="J18" s="106"/>
      <c r="K18" s="107"/>
      <c r="L18" s="106"/>
      <c r="M18" s="107"/>
      <c r="N18" s="106"/>
      <c r="O18" s="107"/>
      <c r="P18" s="106"/>
      <c r="Q18" s="107"/>
      <c r="R18" s="106"/>
      <c r="S18" s="108"/>
      <c r="T18" s="104"/>
      <c r="U18" s="98"/>
      <c r="V18" s="98"/>
    </row>
    <row r="19" spans="1:22" ht="21.75" customHeight="1">
      <c r="A19" s="146" t="str">
        <f>Mail!A15</f>
        <v>Cabernet Moravia</v>
      </c>
      <c r="B19" s="72">
        <f>Mail!B15</f>
        <v>2017</v>
      </c>
      <c r="C19" s="74" t="str">
        <f>IF(Mail!C15="moravské zemské víno","MZV",Mail!C15)</f>
        <v>MZV</v>
      </c>
      <c r="D19" s="74" t="str">
        <f>Mail!D15</f>
        <v>suché</v>
      </c>
      <c r="E19" s="74">
        <f>Mail!E15</f>
        <v>12</v>
      </c>
      <c r="F19" s="74">
        <f>Mail!F15</f>
        <v>0.3</v>
      </c>
      <c r="G19" s="74">
        <f>Mail!G15</f>
        <v>5.6</v>
      </c>
      <c r="H19" s="151">
        <f>Mail!H15</f>
        <v>160</v>
      </c>
      <c r="I19" s="114"/>
      <c r="J19" s="106"/>
      <c r="K19" s="107"/>
      <c r="L19" s="106"/>
      <c r="M19" s="107"/>
      <c r="N19" s="106"/>
      <c r="O19" s="107"/>
      <c r="P19" s="106"/>
      <c r="Q19" s="107"/>
      <c r="R19" s="106"/>
      <c r="S19" s="108"/>
      <c r="T19" s="104"/>
      <c r="U19" s="98"/>
      <c r="V19" s="98"/>
    </row>
    <row r="20" spans="1:22" ht="21.75" customHeight="1">
      <c r="A20" s="146" t="str">
        <f>Mail!A16</f>
        <v>Merlot</v>
      </c>
      <c r="B20" s="94">
        <f>Mail!B16</f>
        <v>2017</v>
      </c>
      <c r="C20" s="26" t="str">
        <f>IF(Mail!C16="moravské zemské víno","MZV",Mail!C16)</f>
        <v>MZV</v>
      </c>
      <c r="D20" s="76" t="str">
        <f>Mail!D16</f>
        <v>suché</v>
      </c>
      <c r="E20" s="76">
        <f>Mail!E16</f>
        <v>12.5</v>
      </c>
      <c r="F20" s="76">
        <f>Mail!F16</f>
        <v>0.1</v>
      </c>
      <c r="G20" s="76">
        <f>Mail!G16</f>
        <v>5.7</v>
      </c>
      <c r="H20" s="152">
        <f>Mail!H16</f>
        <v>160</v>
      </c>
      <c r="I20" s="114"/>
      <c r="J20" s="106"/>
      <c r="K20" s="107"/>
      <c r="L20" s="106"/>
      <c r="M20" s="107"/>
      <c r="N20" s="106"/>
      <c r="O20" s="107"/>
      <c r="P20" s="106"/>
      <c r="Q20" s="107"/>
      <c r="R20" s="106"/>
      <c r="S20" s="108"/>
      <c r="T20" s="104"/>
      <c r="U20" s="98"/>
      <c r="V20" s="98"/>
    </row>
    <row r="21" spans="1:22" ht="21.75" customHeight="1">
      <c r="A21" s="146" t="str">
        <f>Mail!A17</f>
        <v>André</v>
      </c>
      <c r="B21" s="94">
        <f>Mail!B17</f>
        <v>2017</v>
      </c>
      <c r="C21" s="76" t="str">
        <f>IF(Mail!C17="moravské zemské víno","MZV",Mail!C17)</f>
        <v>MZV</v>
      </c>
      <c r="D21" s="76" t="str">
        <f>Mail!D17</f>
        <v>suché</v>
      </c>
      <c r="E21" s="76">
        <f>Mail!E17</f>
        <v>13</v>
      </c>
      <c r="F21" s="76">
        <f>Mail!F17</f>
        <v>0</v>
      </c>
      <c r="G21" s="76">
        <f>Mail!G17</f>
        <v>6.2</v>
      </c>
      <c r="H21" s="152">
        <f>Mail!H17</f>
        <v>160</v>
      </c>
      <c r="I21" s="114"/>
      <c r="J21" s="106"/>
      <c r="K21" s="107"/>
      <c r="L21" s="106"/>
      <c r="M21" s="107"/>
      <c r="N21" s="106"/>
      <c r="O21" s="107"/>
      <c r="P21" s="106"/>
      <c r="Q21" s="107"/>
      <c r="R21" s="106"/>
      <c r="S21" s="108"/>
      <c r="T21" s="104"/>
      <c r="U21" s="98"/>
      <c r="V21" s="98"/>
    </row>
    <row r="22" spans="1:22" ht="21.75" customHeight="1" thickBot="1">
      <c r="A22" s="147" t="str">
        <f>Mail!A18</f>
        <v>Rulandské modré</v>
      </c>
      <c r="B22" s="73">
        <f>Mail!B18</f>
        <v>2017</v>
      </c>
      <c r="C22" s="75" t="str">
        <f>IF(Mail!C18="moravské zemské víno","MZV",Mail!C18)</f>
        <v>MZV</v>
      </c>
      <c r="D22" s="75" t="str">
        <f>Mail!D18</f>
        <v>suché</v>
      </c>
      <c r="E22" s="75">
        <f>Mail!E18</f>
        <v>12.5</v>
      </c>
      <c r="F22" s="75">
        <f>Mail!F18</f>
        <v>0.1</v>
      </c>
      <c r="G22" s="75">
        <f>Mail!G18</f>
        <v>5.3</v>
      </c>
      <c r="H22" s="153">
        <f>Mail!H18</f>
        <v>210</v>
      </c>
      <c r="I22" s="184"/>
      <c r="J22" s="115"/>
      <c r="K22" s="95"/>
      <c r="L22" s="109"/>
      <c r="M22" s="95"/>
      <c r="N22" s="109"/>
      <c r="O22" s="95"/>
      <c r="P22" s="109"/>
      <c r="Q22" s="95"/>
      <c r="R22" s="109"/>
      <c r="S22" s="96"/>
      <c r="T22" s="97"/>
      <c r="U22" s="98"/>
      <c r="V22" s="98"/>
    </row>
    <row r="23" spans="1:22" ht="21.75" customHeight="1" thickTop="1">
      <c r="A23" s="148" t="str">
        <f>Mail!A21</f>
        <v>Merlot</v>
      </c>
      <c r="B23" s="72">
        <f>Mail!B21</f>
        <v>2016</v>
      </c>
      <c r="C23" s="74" t="str">
        <f>IF(Mail!C21="moravské zemské víno","MZV",Mail!C21)</f>
        <v>MZV</v>
      </c>
      <c r="D23" s="74" t="str">
        <f>Mail!D21</f>
        <v>suché</v>
      </c>
      <c r="E23" s="74">
        <f>Mail!E21</f>
        <v>13.5</v>
      </c>
      <c r="F23" s="74">
        <f>Mail!F21</f>
        <v>0.1</v>
      </c>
      <c r="G23" s="74">
        <f>Mail!G21</f>
        <v>5</v>
      </c>
      <c r="H23" s="151">
        <f>Mail!H21</f>
        <v>180</v>
      </c>
      <c r="I23" s="185"/>
      <c r="J23" s="106"/>
      <c r="K23" s="107"/>
      <c r="L23" s="106"/>
      <c r="M23" s="107"/>
      <c r="N23" s="106"/>
      <c r="O23" s="107"/>
      <c r="P23" s="176"/>
      <c r="Q23" s="107"/>
      <c r="R23" s="176"/>
      <c r="S23" s="108"/>
      <c r="T23" s="104"/>
      <c r="U23" s="98"/>
      <c r="V23" s="98"/>
    </row>
    <row r="24" spans="1:22" ht="21.75" customHeight="1">
      <c r="A24" s="148" t="str">
        <f>Mail!A22</f>
        <v>Cabernet Moravia</v>
      </c>
      <c r="B24" s="72">
        <f>Mail!B22</f>
        <v>2016</v>
      </c>
      <c r="C24" s="74" t="str">
        <f>IF(Mail!C22="moravské zemské víno","MZV",Mail!C22)</f>
        <v>MZV</v>
      </c>
      <c r="D24" s="74" t="str">
        <f>Mail!D22</f>
        <v>suché</v>
      </c>
      <c r="E24" s="74">
        <f>Mail!E22</f>
        <v>12.5</v>
      </c>
      <c r="F24" s="74">
        <f>Mail!F22</f>
        <v>0.2</v>
      </c>
      <c r="G24" s="74">
        <f>Mail!G22</f>
        <v>5.0999999999999996</v>
      </c>
      <c r="H24" s="151">
        <f>Mail!H22</f>
        <v>180</v>
      </c>
      <c r="I24" s="114"/>
      <c r="J24" s="106"/>
      <c r="K24" s="107"/>
      <c r="L24" s="106"/>
      <c r="M24" s="107"/>
      <c r="N24" s="106"/>
      <c r="O24" s="107"/>
      <c r="P24" s="106"/>
      <c r="Q24" s="107"/>
      <c r="R24" s="106"/>
      <c r="S24" s="108"/>
      <c r="T24" s="104"/>
      <c r="U24" s="98"/>
      <c r="V24" s="98"/>
    </row>
    <row r="25" spans="1:22" ht="21.75" customHeight="1">
      <c r="A25" s="148" t="str">
        <f>Mail!A23</f>
        <v>Cabernet Sauvignon</v>
      </c>
      <c r="B25" s="72">
        <f>Mail!B23</f>
        <v>2016</v>
      </c>
      <c r="C25" s="74" t="str">
        <f>IF(Mail!C23="moravské zemské víno","MZV",Mail!C23)</f>
        <v>MZV</v>
      </c>
      <c r="D25" s="74" t="str">
        <f>Mail!D23</f>
        <v>suché</v>
      </c>
      <c r="E25" s="74">
        <f>Mail!E23</f>
        <v>11</v>
      </c>
      <c r="F25" s="74">
        <f>Mail!F23</f>
        <v>0</v>
      </c>
      <c r="G25" s="74">
        <f>Mail!G23</f>
        <v>5.5</v>
      </c>
      <c r="H25" s="151">
        <f>Mail!H23</f>
        <v>160</v>
      </c>
      <c r="I25" s="114"/>
      <c r="J25" s="106"/>
      <c r="K25" s="107"/>
      <c r="L25" s="106"/>
      <c r="M25" s="107"/>
      <c r="N25" s="106"/>
      <c r="O25" s="107"/>
      <c r="P25" s="106"/>
      <c r="Q25" s="107"/>
      <c r="R25" s="106"/>
      <c r="S25" s="108"/>
      <c r="T25" s="104"/>
      <c r="U25" s="98"/>
      <c r="V25" s="98"/>
    </row>
    <row r="26" spans="1:22" ht="21.75" customHeight="1">
      <c r="A26" s="149" t="str">
        <f>Mail!A24</f>
        <v>André</v>
      </c>
      <c r="B26" s="27">
        <f>Mail!B24</f>
        <v>2016</v>
      </c>
      <c r="C26" s="76" t="str">
        <f>IF(Mail!C24="moravské zemské víno","MZV",Mail!C24)</f>
        <v>MZV</v>
      </c>
      <c r="D26" s="76" t="str">
        <f>Mail!D24</f>
        <v>suché</v>
      </c>
      <c r="E26" s="76">
        <f>Mail!E24</f>
        <v>12.5</v>
      </c>
      <c r="F26" s="76">
        <f>Mail!F24</f>
        <v>0.2</v>
      </c>
      <c r="G26" s="76">
        <f>Mail!G24</f>
        <v>5.9</v>
      </c>
      <c r="H26" s="152">
        <f>Mail!H24</f>
        <v>160</v>
      </c>
      <c r="I26" s="126"/>
      <c r="J26" s="127"/>
      <c r="K26" s="128"/>
      <c r="L26" s="129"/>
      <c r="M26" s="128"/>
      <c r="N26" s="127"/>
      <c r="O26" s="128"/>
      <c r="P26" s="127"/>
      <c r="Q26" s="128"/>
      <c r="R26" s="127"/>
      <c r="S26" s="130"/>
      <c r="T26" s="131"/>
      <c r="U26" s="98"/>
      <c r="V26" s="98"/>
    </row>
    <row r="27" spans="1:22" ht="21.75" customHeight="1" thickBot="1">
      <c r="A27" s="150" t="str">
        <f>Mail!A25</f>
        <v>Pinot-Frankovka</v>
      </c>
      <c r="B27" s="73">
        <f>Mail!B25</f>
        <v>2016</v>
      </c>
      <c r="C27" s="75" t="str">
        <f>IF(Mail!C25="moravské zemské víno","MZV",Mail!C25)</f>
        <v>MZV</v>
      </c>
      <c r="D27" s="75" t="str">
        <f>Mail!D25</f>
        <v>suché</v>
      </c>
      <c r="E27" s="75">
        <f>Mail!E25</f>
        <v>12.5</v>
      </c>
      <c r="F27" s="75">
        <f>Mail!F25</f>
        <v>0.2</v>
      </c>
      <c r="G27" s="75">
        <f>Mail!G25</f>
        <v>5.6</v>
      </c>
      <c r="H27" s="153">
        <f>Mail!H25</f>
        <v>210</v>
      </c>
      <c r="I27" s="132"/>
      <c r="J27" s="109"/>
      <c r="K27" s="95"/>
      <c r="L27" s="109"/>
      <c r="M27" s="95"/>
      <c r="N27" s="109"/>
      <c r="O27" s="95"/>
      <c r="P27" s="109"/>
      <c r="Q27" s="95"/>
      <c r="R27" s="109"/>
      <c r="S27" s="96"/>
      <c r="T27" s="97"/>
      <c r="U27" s="98"/>
      <c r="V27" s="98"/>
    </row>
    <row r="28" spans="1:22" ht="21.75" customHeight="1" thickTop="1">
      <c r="A28" s="149" t="str">
        <f>Mail!A27</f>
        <v>Cabernet Moravia</v>
      </c>
      <c r="B28" s="27">
        <f>Mail!B27</f>
        <v>2015</v>
      </c>
      <c r="C28" s="74" t="str">
        <f>IF(Mail!C27="moravské zemské víno","MZV",Mail!C27)</f>
        <v>MZV</v>
      </c>
      <c r="D28" s="76" t="str">
        <f>Mail!D27</f>
        <v>suché</v>
      </c>
      <c r="E28" s="76">
        <f>Mail!E27</f>
        <v>13</v>
      </c>
      <c r="F28" s="76">
        <f>Mail!F27</f>
        <v>0.1</v>
      </c>
      <c r="G28" s="76">
        <f>Mail!G27</f>
        <v>4.0999999999999996</v>
      </c>
      <c r="H28" s="154">
        <f>Mail!H27</f>
        <v>160</v>
      </c>
      <c r="I28" s="116"/>
      <c r="J28" s="110"/>
      <c r="K28" s="111"/>
      <c r="L28" s="110"/>
      <c r="M28" s="111"/>
      <c r="N28" s="110"/>
      <c r="O28" s="111"/>
      <c r="P28" s="110"/>
      <c r="Q28" s="111"/>
      <c r="R28" s="110"/>
      <c r="S28" s="112"/>
      <c r="T28" s="113"/>
      <c r="U28" s="98"/>
      <c r="V28" s="98"/>
    </row>
    <row r="29" spans="1:22" ht="21.75" customHeight="1" thickBot="1">
      <c r="A29" s="166" t="str">
        <f>Mail!A28</f>
        <v>Cabernet Sauvignon</v>
      </c>
      <c r="B29" s="167">
        <f>Mail!B28</f>
        <v>2015</v>
      </c>
      <c r="C29" s="168" t="str">
        <f>IF(Mail!C28="moravské zemské víno","MZV",Mail!C28)</f>
        <v>pozdní sběr</v>
      </c>
      <c r="D29" s="169" t="str">
        <f>Mail!D28</f>
        <v>suché</v>
      </c>
      <c r="E29" s="169">
        <f>Mail!E28</f>
        <v>12.5</v>
      </c>
      <c r="F29" s="169">
        <f>Mail!F28</f>
        <v>0.2</v>
      </c>
      <c r="G29" s="169">
        <f>Mail!G28</f>
        <v>4.9000000000000004</v>
      </c>
      <c r="H29" s="170">
        <f>Mail!H28</f>
        <v>180</v>
      </c>
      <c r="I29" s="189"/>
      <c r="J29" s="171"/>
      <c r="K29" s="172"/>
      <c r="L29" s="171"/>
      <c r="M29" s="172"/>
      <c r="N29" s="171"/>
      <c r="O29" s="172"/>
      <c r="P29" s="171"/>
      <c r="Q29" s="172"/>
      <c r="R29" s="171"/>
      <c r="S29" s="173"/>
      <c r="T29" s="174"/>
      <c r="U29" s="98"/>
      <c r="V29" s="98"/>
    </row>
    <row r="30" spans="1:22" ht="21.75" customHeight="1" thickTop="1">
      <c r="A30" s="137"/>
      <c r="B30" s="137"/>
      <c r="C30" s="137"/>
      <c r="D30" s="137"/>
      <c r="E30" s="137"/>
      <c r="F30" s="137"/>
      <c r="G30" s="137"/>
      <c r="H30" s="138" t="s">
        <v>29</v>
      </c>
      <c r="I30" s="139"/>
      <c r="J30" s="140"/>
      <c r="K30" s="141"/>
      <c r="L30" s="140"/>
      <c r="M30" s="141"/>
      <c r="N30" s="140"/>
      <c r="O30" s="141"/>
      <c r="P30" s="140"/>
      <c r="Q30" s="141"/>
      <c r="R30" s="140"/>
      <c r="S30" s="141"/>
      <c r="T30" s="142"/>
    </row>
    <row r="32" spans="1:22">
      <c r="C32" s="136"/>
    </row>
    <row r="35" spans="6:6">
      <c r="F35" s="56"/>
    </row>
    <row r="36" spans="6:6">
      <c r="F36" s="56"/>
    </row>
  </sheetData>
  <mergeCells count="9">
    <mergeCell ref="S1:T1"/>
    <mergeCell ref="G1:G2"/>
    <mergeCell ref="H1:H2"/>
    <mergeCell ref="A1:A2"/>
    <mergeCell ref="B1:B2"/>
    <mergeCell ref="C1:C2"/>
    <mergeCell ref="D1:D2"/>
    <mergeCell ref="E1:E2"/>
    <mergeCell ref="F1:F2"/>
  </mergeCells>
  <pageMargins left="0.19685039370078741" right="0.82677165354330717" top="0.78740157480314965" bottom="0.78740157480314965" header="0.11811023622047245" footer="3.937007874015748E-2"/>
  <pageSetup paperSize="9" scale="74" orientation="landscape" r:id="rId1"/>
  <headerFooter>
    <oddHeader>&amp;C&amp;G</oddHeader>
    <oddFooter>&amp;C&amp;"-,Obyčejné"&amp;12&amp;K00-048Radek Sedláček
+420 724 916 004
dobrevinko@seznam.cz
www.vinarstvikvalitne.cz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R29"/>
  <sheetViews>
    <sheetView showGridLines="0" topLeftCell="A2" workbookViewId="0">
      <selection activeCell="K7" sqref="K7"/>
    </sheetView>
  </sheetViews>
  <sheetFormatPr defaultRowHeight="15"/>
  <cols>
    <col min="1" max="1" width="21.85546875" style="21" customWidth="1"/>
    <col min="2" max="2" width="8.7109375" style="19" customWidth="1"/>
    <col min="3" max="3" width="25.7109375" style="19" customWidth="1"/>
    <col min="4" max="4" width="10" style="20" customWidth="1"/>
    <col min="5" max="7" width="9.140625" style="20"/>
    <col min="8" max="16384" width="9.140625" style="19"/>
  </cols>
  <sheetData>
    <row r="1" spans="1:8">
      <c r="A1" s="276" t="s">
        <v>0</v>
      </c>
      <c r="B1" s="278" t="s">
        <v>1</v>
      </c>
      <c r="C1" s="274" t="s">
        <v>2</v>
      </c>
      <c r="D1" s="278" t="s">
        <v>3</v>
      </c>
      <c r="E1" s="274" t="s">
        <v>23</v>
      </c>
      <c r="F1" s="274" t="s">
        <v>24</v>
      </c>
      <c r="G1" s="274" t="s">
        <v>6</v>
      </c>
      <c r="H1" s="272" t="s">
        <v>15</v>
      </c>
    </row>
    <row r="2" spans="1:8" ht="28.5" customHeight="1" thickBot="1">
      <c r="A2" s="277"/>
      <c r="B2" s="279"/>
      <c r="C2" s="275"/>
      <c r="D2" s="279"/>
      <c r="E2" s="275"/>
      <c r="F2" s="275"/>
      <c r="G2" s="275"/>
      <c r="H2" s="273"/>
    </row>
    <row r="3" spans="1:8" ht="20.25" customHeight="1" thickTop="1">
      <c r="A3" s="80" t="str">
        <f>Mail!A3</f>
        <v>Cuvée Růženy</v>
      </c>
      <c r="B3" s="81">
        <f>Mail!B3</f>
        <v>2018</v>
      </c>
      <c r="C3" s="82" t="str">
        <f>Mail!C3</f>
        <v>moravské zemské víno</v>
      </c>
      <c r="D3" s="81" t="str">
        <f>Mail!D3</f>
        <v>suché</v>
      </c>
      <c r="E3" s="82">
        <f>Mail!E3</f>
        <v>12</v>
      </c>
      <c r="F3" s="82">
        <f>Mail!F3</f>
        <v>1.9</v>
      </c>
      <c r="G3" s="82">
        <f>Mail!G3</f>
        <v>5.0999999999999996</v>
      </c>
      <c r="H3" s="83">
        <f>Mail!H3</f>
        <v>150</v>
      </c>
    </row>
    <row r="4" spans="1:8" ht="20.25" customHeight="1">
      <c r="A4" s="80" t="str">
        <f>Mail!A4</f>
        <v>Steinberg</v>
      </c>
      <c r="B4" s="81">
        <f>Mail!B4</f>
        <v>2018</v>
      </c>
      <c r="C4" s="82" t="str">
        <f>Mail!C4</f>
        <v>moravské zemské víno</v>
      </c>
      <c r="D4" s="81" t="str">
        <f>Mail!D4</f>
        <v>suché</v>
      </c>
      <c r="E4" s="82">
        <f>Mail!E4</f>
        <v>12.5</v>
      </c>
      <c r="F4" s="82">
        <f>Mail!F4</f>
        <v>1.4</v>
      </c>
      <c r="G4" s="82">
        <f>Mail!G4</f>
        <v>5.3</v>
      </c>
      <c r="H4" s="83">
        <f>Mail!H4</f>
        <v>170</v>
      </c>
    </row>
    <row r="5" spans="1:8" ht="20.25" customHeight="1">
      <c r="A5" s="80" t="str">
        <f>Mail!A5</f>
        <v>Müller Thurgau</v>
      </c>
      <c r="B5" s="81">
        <f>Mail!B5</f>
        <v>2018</v>
      </c>
      <c r="C5" s="82" t="str">
        <f>Mail!C5</f>
        <v>pozdní sběr</v>
      </c>
      <c r="D5" s="81" t="str">
        <f>Mail!D5</f>
        <v>suché</v>
      </c>
      <c r="E5" s="82">
        <f>Mail!E5</f>
        <v>12.5</v>
      </c>
      <c r="F5" s="82">
        <f>Mail!F5</f>
        <v>0.5</v>
      </c>
      <c r="G5" s="82">
        <f>Mail!G5</f>
        <v>5.9</v>
      </c>
      <c r="H5" s="83">
        <f>Mail!H5</f>
        <v>150</v>
      </c>
    </row>
    <row r="6" spans="1:8" ht="20.25" customHeight="1">
      <c r="A6" s="80" t="str">
        <f>Mail!A6</f>
        <v>Veltlínské zelené</v>
      </c>
      <c r="B6" s="81">
        <f>Mail!B6</f>
        <v>2018</v>
      </c>
      <c r="C6" s="82" t="str">
        <f>Mail!C6</f>
        <v>kabinet</v>
      </c>
      <c r="D6" s="81" t="str">
        <f>Mail!D6</f>
        <v>suché</v>
      </c>
      <c r="E6" s="82">
        <f>Mail!E6</f>
        <v>12.5</v>
      </c>
      <c r="F6" s="82">
        <f>Mail!F6</f>
        <v>0.6</v>
      </c>
      <c r="G6" s="82">
        <f>Mail!G6</f>
        <v>5.6</v>
      </c>
      <c r="H6" s="83">
        <f>Mail!H6</f>
        <v>150</v>
      </c>
    </row>
    <row r="7" spans="1:8" ht="20.25" customHeight="1">
      <c r="A7" s="80" t="str">
        <f>Mail!A7</f>
        <v>Neuburské</v>
      </c>
      <c r="B7" s="81">
        <f>Mail!B7</f>
        <v>2018</v>
      </c>
      <c r="C7" s="82" t="str">
        <f>Mail!C7</f>
        <v>kabinet</v>
      </c>
      <c r="D7" s="81" t="str">
        <f>Mail!D7</f>
        <v>suché</v>
      </c>
      <c r="E7" s="82">
        <f>Mail!E7</f>
        <v>11.5</v>
      </c>
      <c r="F7" s="82">
        <f>Mail!F7</f>
        <v>4.5999999999999996</v>
      </c>
      <c r="G7" s="82">
        <f>Mail!G7</f>
        <v>6.1</v>
      </c>
      <c r="H7" s="83">
        <f>Mail!H7</f>
        <v>180</v>
      </c>
    </row>
    <row r="8" spans="1:8" ht="20.25" customHeight="1">
      <c r="A8" s="80" t="str">
        <f>Mail!A8</f>
        <v>Rulandské šedé</v>
      </c>
      <c r="B8" s="81">
        <f>Mail!B8</f>
        <v>2018</v>
      </c>
      <c r="C8" s="82" t="str">
        <f>Mail!C8</f>
        <v>pozdní sběr</v>
      </c>
      <c r="D8" s="81" t="str">
        <f>Mail!D8</f>
        <v>suché</v>
      </c>
      <c r="E8" s="82">
        <f>Mail!E8</f>
        <v>12</v>
      </c>
      <c r="F8" s="82">
        <f>Mail!F8</f>
        <v>3.9</v>
      </c>
      <c r="G8" s="82">
        <f>Mail!G8</f>
        <v>5.6</v>
      </c>
      <c r="H8" s="83">
        <f>Mail!H8</f>
        <v>180</v>
      </c>
    </row>
    <row r="9" spans="1:8" ht="20.25" customHeight="1">
      <c r="A9" s="241" t="str">
        <f>Mail!A9</f>
        <v>Frizzante rosé</v>
      </c>
      <c r="B9" s="81">
        <f>Mail!B9</f>
        <v>2018</v>
      </c>
      <c r="C9" s="82" t="str">
        <f>Mail!C9</f>
        <v>moravské zemské víno</v>
      </c>
      <c r="D9" s="81" t="str">
        <f>Mail!D9</f>
        <v>suché</v>
      </c>
      <c r="E9" s="82">
        <f>Mail!E9</f>
        <v>12</v>
      </c>
      <c r="F9" s="82">
        <f>Mail!F9</f>
        <v>7.1</v>
      </c>
      <c r="G9" s="82">
        <f>Mail!G9</f>
        <v>6.6</v>
      </c>
      <c r="H9" s="83">
        <f>Mail!H9</f>
        <v>150</v>
      </c>
    </row>
    <row r="10" spans="1:8" ht="20.25" customHeight="1">
      <c r="A10" s="241" t="str">
        <f>Mail!A10</f>
        <v>Ledové rosé</v>
      </c>
      <c r="B10" s="81">
        <f>Mail!B10</f>
        <v>2018</v>
      </c>
      <c r="C10" s="82" t="str">
        <f>Mail!C10</f>
        <v>moravské zemské víno</v>
      </c>
      <c r="D10" s="81" t="str">
        <f>Mail!D10</f>
        <v>suché</v>
      </c>
      <c r="E10" s="82">
        <f>Mail!E10</f>
        <v>11.5</v>
      </c>
      <c r="F10" s="82">
        <f>Mail!F10</f>
        <v>4.8</v>
      </c>
      <c r="G10" s="82">
        <f>Mail!G10</f>
        <v>6.5</v>
      </c>
      <c r="H10" s="83">
        <f>Mail!H10</f>
        <v>180</v>
      </c>
    </row>
    <row r="11" spans="1:8" ht="20.25" customHeight="1">
      <c r="A11" s="241" t="str">
        <f>Mail!A11</f>
        <v>Rosé</v>
      </c>
      <c r="B11" s="81">
        <f>Mail!B11</f>
        <v>2018</v>
      </c>
      <c r="C11" s="82" t="str">
        <f>Mail!C11</f>
        <v>moravské zemské víno</v>
      </c>
      <c r="D11" s="81" t="str">
        <f>Mail!D11</f>
        <v>suché</v>
      </c>
      <c r="E11" s="82">
        <f>Mail!E11</f>
        <v>11.5</v>
      </c>
      <c r="F11" s="82">
        <f>Mail!F11</f>
        <v>0.9</v>
      </c>
      <c r="G11" s="82">
        <f>Mail!G11</f>
        <v>6.6</v>
      </c>
      <c r="H11" s="83">
        <f>Mail!H11</f>
        <v>150</v>
      </c>
    </row>
    <row r="12" spans="1:8" ht="20.25" customHeight="1">
      <c r="A12" s="117" t="str">
        <f>Mail!A12</f>
        <v>Merlot</v>
      </c>
      <c r="B12" s="81">
        <f>Mail!B12</f>
        <v>2018</v>
      </c>
      <c r="C12" s="82" t="str">
        <f>Mail!C12</f>
        <v>pozdní sběr</v>
      </c>
      <c r="D12" s="81" t="str">
        <f>Mail!D12</f>
        <v>suché</v>
      </c>
      <c r="E12" s="82">
        <f>Mail!E12</f>
        <v>12.5</v>
      </c>
      <c r="F12" s="82">
        <f>Mail!F12</f>
        <v>0.3</v>
      </c>
      <c r="G12" s="82">
        <f>Mail!G12</f>
        <v>5.9</v>
      </c>
      <c r="H12" s="83">
        <f>Mail!H12</f>
        <v>180</v>
      </c>
    </row>
    <row r="13" spans="1:8" ht="20.25" customHeight="1" thickBot="1">
      <c r="A13" s="240" t="str">
        <f>Mail!A13</f>
        <v>Pinot</v>
      </c>
      <c r="B13" s="237">
        <f>Mail!B13</f>
        <v>2018</v>
      </c>
      <c r="C13" s="238" t="str">
        <f>Mail!C13</f>
        <v>moravské zemské víno</v>
      </c>
      <c r="D13" s="237" t="str">
        <f>Mail!D13</f>
        <v>suché</v>
      </c>
      <c r="E13" s="238">
        <f>Mail!E13</f>
        <v>12.5</v>
      </c>
      <c r="F13" s="238">
        <f>Mail!F13</f>
        <v>0.1</v>
      </c>
      <c r="G13" s="238">
        <f>Mail!G13</f>
        <v>5.9</v>
      </c>
      <c r="H13" s="239">
        <f>Mail!H13</f>
        <v>230</v>
      </c>
    </row>
    <row r="14" spans="1:8" ht="19.5" customHeight="1" thickTop="1">
      <c r="A14" s="117" t="str">
        <f>Mail!A14</f>
        <v>Svatovavřinecké</v>
      </c>
      <c r="B14" s="81">
        <f>Mail!B14</f>
        <v>2017</v>
      </c>
      <c r="C14" s="82" t="str">
        <f>Mail!C14</f>
        <v>moravské zemské víno</v>
      </c>
      <c r="D14" s="81" t="str">
        <f>Mail!D14</f>
        <v>suché</v>
      </c>
      <c r="E14" s="82">
        <f>Mail!E14</f>
        <v>13</v>
      </c>
      <c r="F14" s="82">
        <f>Mail!F14</f>
        <v>0.2</v>
      </c>
      <c r="G14" s="82">
        <f>Mail!G14</f>
        <v>4.8</v>
      </c>
      <c r="H14" s="83">
        <f>Mail!H14</f>
        <v>160</v>
      </c>
    </row>
    <row r="15" spans="1:8" ht="19.5" customHeight="1">
      <c r="A15" s="117" t="str">
        <f>Mail!A15</f>
        <v>Cabernet Moravia</v>
      </c>
      <c r="B15" s="81">
        <f>Mail!B15</f>
        <v>2017</v>
      </c>
      <c r="C15" s="82" t="str">
        <f>Mail!C15</f>
        <v>moravské zemské víno</v>
      </c>
      <c r="D15" s="81" t="str">
        <f>Mail!D15</f>
        <v>suché</v>
      </c>
      <c r="E15" s="82">
        <f>Mail!E15</f>
        <v>12</v>
      </c>
      <c r="F15" s="82">
        <f>Mail!F15</f>
        <v>0.3</v>
      </c>
      <c r="G15" s="82">
        <f>Mail!G15</f>
        <v>5.6</v>
      </c>
      <c r="H15" s="83">
        <f>Mail!H15</f>
        <v>160</v>
      </c>
    </row>
    <row r="16" spans="1:8" ht="19.5" customHeight="1">
      <c r="A16" s="117" t="str">
        <f>Mail!A16</f>
        <v>Merlot</v>
      </c>
      <c r="B16" s="81">
        <f>Mail!B16</f>
        <v>2017</v>
      </c>
      <c r="C16" s="82" t="str">
        <f>Mail!C16</f>
        <v>moravské zemské víno</v>
      </c>
      <c r="D16" s="81" t="str">
        <f>Mail!D16</f>
        <v>suché</v>
      </c>
      <c r="E16" s="82">
        <f>Mail!E16</f>
        <v>12.5</v>
      </c>
      <c r="F16" s="82">
        <f>Mail!F16</f>
        <v>0.1</v>
      </c>
      <c r="G16" s="82">
        <f>Mail!G16</f>
        <v>5.7</v>
      </c>
      <c r="H16" s="83">
        <f>Mail!H16</f>
        <v>160</v>
      </c>
    </row>
    <row r="17" spans="1:18" ht="19.5" customHeight="1">
      <c r="A17" s="117" t="str">
        <f>Mail!A17</f>
        <v>André</v>
      </c>
      <c r="B17" s="81">
        <f>Mail!B17</f>
        <v>2017</v>
      </c>
      <c r="C17" s="82" t="str">
        <f>Mail!C17</f>
        <v>moravské zemské víno</v>
      </c>
      <c r="D17" s="81" t="str">
        <f>Mail!D17</f>
        <v>suché</v>
      </c>
      <c r="E17" s="82">
        <f>Mail!E17</f>
        <v>13</v>
      </c>
      <c r="F17" s="82">
        <f>Mail!F17</f>
        <v>0</v>
      </c>
      <c r="G17" s="82">
        <f>Mail!G17</f>
        <v>6.2</v>
      </c>
      <c r="H17" s="83">
        <f>Mail!H17</f>
        <v>160</v>
      </c>
    </row>
    <row r="18" spans="1:18" ht="19.5" customHeight="1" thickBot="1">
      <c r="A18" s="118" t="str">
        <f>Mail!A18</f>
        <v>Rulandské modré</v>
      </c>
      <c r="B18" s="119">
        <f>Mail!B18</f>
        <v>2017</v>
      </c>
      <c r="C18" s="120" t="str">
        <f>Mail!C18</f>
        <v>moravské zemské víno</v>
      </c>
      <c r="D18" s="119" t="str">
        <f>Mail!D18</f>
        <v>suché</v>
      </c>
      <c r="E18" s="120">
        <f>Mail!E18</f>
        <v>12.5</v>
      </c>
      <c r="F18" s="120">
        <f>Mail!F18</f>
        <v>0.1</v>
      </c>
      <c r="G18" s="120">
        <f>Mail!G18</f>
        <v>5.3</v>
      </c>
      <c r="H18" s="121">
        <f>Mail!H18</f>
        <v>210</v>
      </c>
    </row>
    <row r="19" spans="1:18" ht="19.5" customHeight="1" thickTop="1">
      <c r="A19" s="31" t="str">
        <f>Mail!A19</f>
        <v>Chardonnay chêne</v>
      </c>
      <c r="B19" s="22">
        <f>Mail!B19</f>
        <v>2016</v>
      </c>
      <c r="C19" s="22" t="str">
        <f>Mail!C19</f>
        <v>pozdní sběr</v>
      </c>
      <c r="D19" s="22" t="str">
        <f>Mail!D19</f>
        <v>suché</v>
      </c>
      <c r="E19" s="22">
        <f>Mail!E19</f>
        <v>12.5</v>
      </c>
      <c r="F19" s="22">
        <f>Mail!F19</f>
        <v>4.0999999999999996</v>
      </c>
      <c r="G19" s="22">
        <f>Mail!G19</f>
        <v>4.7</v>
      </c>
      <c r="H19" s="79">
        <f>Mail!H19</f>
        <v>180</v>
      </c>
      <c r="R19" s="177"/>
    </row>
    <row r="20" spans="1:18" ht="19.5" customHeight="1">
      <c r="A20" s="31" t="str">
        <f>Mail!A20</f>
        <v>Ryzlink rýnský</v>
      </c>
      <c r="B20" s="22">
        <f>Mail!B20</f>
        <v>2016</v>
      </c>
      <c r="C20" s="22" t="str">
        <f>Mail!C20</f>
        <v>pozdní sběr</v>
      </c>
      <c r="D20" s="22" t="str">
        <f>Mail!D20</f>
        <v>suché</v>
      </c>
      <c r="E20" s="22">
        <f>Mail!E20</f>
        <v>12</v>
      </c>
      <c r="F20" s="22">
        <f>Mail!F20</f>
        <v>4.5999999999999996</v>
      </c>
      <c r="G20" s="22">
        <f>Mail!G20</f>
        <v>6.1</v>
      </c>
      <c r="H20" s="79">
        <f>Mail!H20</f>
        <v>180</v>
      </c>
      <c r="R20" s="178"/>
    </row>
    <row r="21" spans="1:18" ht="19.5" customHeight="1">
      <c r="A21" s="84" t="str">
        <f>Mail!A21</f>
        <v>Merlot</v>
      </c>
      <c r="B21" s="22">
        <f>Mail!B21</f>
        <v>2016</v>
      </c>
      <c r="C21" s="22" t="str">
        <f>Mail!C21</f>
        <v>moravské zemské víno</v>
      </c>
      <c r="D21" s="22" t="str">
        <f>Mail!D21</f>
        <v>suché</v>
      </c>
      <c r="E21" s="22">
        <f>Mail!E21</f>
        <v>13.5</v>
      </c>
      <c r="F21" s="22">
        <f>Mail!F21</f>
        <v>0.1</v>
      </c>
      <c r="G21" s="22">
        <f>Mail!G21</f>
        <v>5</v>
      </c>
      <c r="H21" s="79">
        <f>Mail!H21</f>
        <v>180</v>
      </c>
    </row>
    <row r="22" spans="1:18" ht="19.5" customHeight="1">
      <c r="A22" s="84" t="str">
        <f>Mail!A22</f>
        <v>Cabernet Moravia</v>
      </c>
      <c r="B22" s="22">
        <f>Mail!B22</f>
        <v>2016</v>
      </c>
      <c r="C22" s="22" t="str">
        <f>Mail!C22</f>
        <v>moravské zemské víno</v>
      </c>
      <c r="D22" s="22" t="str">
        <f>Mail!D22</f>
        <v>suché</v>
      </c>
      <c r="E22" s="22">
        <f>Mail!E22</f>
        <v>12.5</v>
      </c>
      <c r="F22" s="22">
        <f>Mail!F22</f>
        <v>0.2</v>
      </c>
      <c r="G22" s="22">
        <f>Mail!G22</f>
        <v>5.0999999999999996</v>
      </c>
      <c r="H22" s="79">
        <f>Mail!H22</f>
        <v>180</v>
      </c>
    </row>
    <row r="23" spans="1:18" ht="19.5" customHeight="1">
      <c r="A23" s="84" t="str">
        <f>Mail!A23</f>
        <v>Cabernet Sauvignon</v>
      </c>
      <c r="B23" s="22">
        <f>Mail!B23</f>
        <v>2016</v>
      </c>
      <c r="C23" s="22" t="str">
        <f>Mail!C23</f>
        <v>moravské zemské víno</v>
      </c>
      <c r="D23" s="22" t="str">
        <f>Mail!D23</f>
        <v>suché</v>
      </c>
      <c r="E23" s="22">
        <f>Mail!E23</f>
        <v>11</v>
      </c>
      <c r="F23" s="22">
        <f>Mail!F23</f>
        <v>0</v>
      </c>
      <c r="G23" s="22">
        <f>Mail!G23</f>
        <v>5.5</v>
      </c>
      <c r="H23" s="79">
        <f>Mail!H23</f>
        <v>160</v>
      </c>
    </row>
    <row r="24" spans="1:18" ht="19.5" customHeight="1">
      <c r="A24" s="133" t="str">
        <f>Mail!A24</f>
        <v>André</v>
      </c>
      <c r="B24" s="134">
        <f>Mail!B24</f>
        <v>2016</v>
      </c>
      <c r="C24" s="134" t="str">
        <f>Mail!C24</f>
        <v>moravské zemské víno</v>
      </c>
      <c r="D24" s="134" t="str">
        <f>Mail!D24</f>
        <v>suché</v>
      </c>
      <c r="E24" s="134">
        <f>Mail!E24</f>
        <v>12.5</v>
      </c>
      <c r="F24" s="134">
        <f>Mail!F24</f>
        <v>0.2</v>
      </c>
      <c r="G24" s="134">
        <f>Mail!G24</f>
        <v>5.9</v>
      </c>
      <c r="H24" s="135">
        <f>Mail!H24</f>
        <v>160</v>
      </c>
    </row>
    <row r="25" spans="1:18" ht="19.5" customHeight="1" thickBot="1">
      <c r="A25" s="29" t="str">
        <f>Mail!A25</f>
        <v>Pinot-Frankovka</v>
      </c>
      <c r="B25" s="23">
        <f>Mail!B25</f>
        <v>2016</v>
      </c>
      <c r="C25" s="23" t="str">
        <f>Mail!C25</f>
        <v>moravské zemské víno</v>
      </c>
      <c r="D25" s="23" t="str">
        <f>Mail!D25</f>
        <v>suché</v>
      </c>
      <c r="E25" s="23">
        <f>Mail!E25</f>
        <v>12.5</v>
      </c>
      <c r="F25" s="23">
        <f>Mail!F25</f>
        <v>0.2</v>
      </c>
      <c r="G25" s="23">
        <f>Mail!G25</f>
        <v>5.6</v>
      </c>
      <c r="H25" s="33">
        <f>Mail!H25</f>
        <v>210</v>
      </c>
    </row>
    <row r="26" spans="1:18" ht="19.5" customHeight="1" thickTop="1">
      <c r="A26" s="30" t="str">
        <f>Mail!A26</f>
        <v>Chardonnay sur lie 1</v>
      </c>
      <c r="B26" s="18">
        <f>Mail!B26</f>
        <v>2015</v>
      </c>
      <c r="C26" s="18" t="str">
        <f>Mail!C26</f>
        <v>moravské zemské víno</v>
      </c>
      <c r="D26" s="18" t="str">
        <f>Mail!D26</f>
        <v>suché</v>
      </c>
      <c r="E26" s="18">
        <f>Mail!E26</f>
        <v>13.5</v>
      </c>
      <c r="F26" s="18">
        <f>Mail!F26</f>
        <v>5.3</v>
      </c>
      <c r="G26" s="18">
        <f>Mail!G26</f>
        <v>6.9</v>
      </c>
      <c r="H26" s="32">
        <f>Mail!H26</f>
        <v>180</v>
      </c>
    </row>
    <row r="27" spans="1:18" ht="19.5" customHeight="1">
      <c r="A27" s="28" t="str">
        <f>Mail!A27</f>
        <v>Cabernet Moravia</v>
      </c>
      <c r="B27" s="18">
        <f>Mail!B27</f>
        <v>2015</v>
      </c>
      <c r="C27" s="18" t="str">
        <f>Mail!C27</f>
        <v>moravské zemské víno</v>
      </c>
      <c r="D27" s="18" t="str">
        <f>Mail!D27</f>
        <v>suché</v>
      </c>
      <c r="E27" s="18">
        <f>Mail!E27</f>
        <v>13</v>
      </c>
      <c r="F27" s="18">
        <f>Mail!F27</f>
        <v>0.1</v>
      </c>
      <c r="G27" s="18">
        <f>Mail!G27</f>
        <v>4.0999999999999996</v>
      </c>
      <c r="H27" s="32">
        <f>Mail!H27</f>
        <v>160</v>
      </c>
    </row>
    <row r="28" spans="1:18" ht="19.5" customHeight="1">
      <c r="A28" s="28" t="str">
        <f>Mail!A28</f>
        <v>Cabernet Sauvignon</v>
      </c>
      <c r="B28" s="18">
        <f>Mail!B28</f>
        <v>2015</v>
      </c>
      <c r="C28" s="18" t="str">
        <f>Mail!C28</f>
        <v>pozdní sběr</v>
      </c>
      <c r="D28" s="18" t="str">
        <f>Mail!D28</f>
        <v>suché</v>
      </c>
      <c r="E28" s="18">
        <f>Mail!E28</f>
        <v>12.5</v>
      </c>
      <c r="F28" s="18">
        <f>Mail!F28</f>
        <v>0.2</v>
      </c>
      <c r="G28" s="18">
        <f>Mail!G28</f>
        <v>4.9000000000000004</v>
      </c>
      <c r="H28" s="32">
        <f>Mail!H28</f>
        <v>180</v>
      </c>
    </row>
    <row r="29" spans="1:18" ht="19.5" customHeight="1"/>
  </sheetData>
  <mergeCells count="8">
    <mergeCell ref="H1:H2"/>
    <mergeCell ref="G1:G2"/>
    <mergeCell ref="A1:A2"/>
    <mergeCell ref="B1:B2"/>
    <mergeCell ref="C1:C2"/>
    <mergeCell ref="D1:D2"/>
    <mergeCell ref="E1:E2"/>
    <mergeCell ref="F1:F2"/>
  </mergeCells>
  <pageMargins left="0.78740157480314965" right="0.78740157480314965" top="0.98425196850393704" bottom="0.98425196850393704" header="0.51181102362204722" footer="0.51181102362204722"/>
  <pageSetup paperSize="9" scale="91" orientation="portrait" horizontalDpi="200" verticalDpi="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21"/>
  <sheetViews>
    <sheetView showGridLines="0" zoomScale="80" zoomScaleNormal="80" workbookViewId="0">
      <selection activeCell="M10" sqref="M10"/>
    </sheetView>
  </sheetViews>
  <sheetFormatPr defaultRowHeight="12.75"/>
  <cols>
    <col min="1" max="1" width="38.5703125" customWidth="1"/>
    <col min="2" max="2" width="11.5703125" customWidth="1"/>
    <col min="3" max="3" width="21.42578125" customWidth="1"/>
    <col min="4" max="4" width="16.28515625" customWidth="1"/>
    <col min="6" max="6" width="7.5703125" customWidth="1"/>
    <col min="7" max="7" width="10.85546875" customWidth="1"/>
    <col min="8" max="8" width="13.42578125" customWidth="1"/>
  </cols>
  <sheetData>
    <row r="1" spans="1:10" ht="19.5" customHeight="1">
      <c r="A1" s="282" t="s">
        <v>0</v>
      </c>
      <c r="B1" s="284" t="s">
        <v>1</v>
      </c>
      <c r="C1" s="58" t="s">
        <v>34</v>
      </c>
      <c r="D1" s="284" t="s">
        <v>3</v>
      </c>
      <c r="E1" s="58" t="s">
        <v>36</v>
      </c>
      <c r="F1" s="58" t="s">
        <v>3</v>
      </c>
      <c r="G1" s="58" t="s">
        <v>39</v>
      </c>
      <c r="H1" s="280" t="s">
        <v>33</v>
      </c>
      <c r="I1" s="1"/>
      <c r="J1" s="1"/>
    </row>
    <row r="2" spans="1:10" s="57" customFormat="1" ht="24.75" customHeight="1" thickBot="1">
      <c r="A2" s="283"/>
      <c r="B2" s="285"/>
      <c r="C2" s="59" t="s">
        <v>35</v>
      </c>
      <c r="D2" s="285"/>
      <c r="E2" s="59" t="s">
        <v>37</v>
      </c>
      <c r="F2" s="59" t="s">
        <v>38</v>
      </c>
      <c r="G2" s="59" t="s">
        <v>38</v>
      </c>
      <c r="H2" s="281"/>
      <c r="I2" s="56"/>
      <c r="J2" s="56"/>
    </row>
    <row r="3" spans="1:10" ht="35.25" customHeight="1" thickTop="1">
      <c r="A3" s="60" t="e">
        <f>Mail!#REF!</f>
        <v>#REF!</v>
      </c>
      <c r="B3" s="43" t="e">
        <f>Mail!#REF!</f>
        <v>#REF!</v>
      </c>
      <c r="C3" s="44" t="s">
        <v>22</v>
      </c>
      <c r="D3" s="44" t="e">
        <f>Mail!#REF!</f>
        <v>#REF!</v>
      </c>
      <c r="E3" s="44" t="e">
        <f>Mail!#REF!</f>
        <v>#REF!</v>
      </c>
      <c r="F3" s="44" t="e">
        <f>Mail!#REF!</f>
        <v>#REF!</v>
      </c>
      <c r="G3" s="44" t="e">
        <f>Mail!#REF!</f>
        <v>#REF!</v>
      </c>
      <c r="H3" s="51" t="e">
        <f>Mail!#REF!</f>
        <v>#REF!</v>
      </c>
      <c r="I3" s="1"/>
      <c r="J3" s="1"/>
    </row>
    <row r="4" spans="1:10" ht="35.25" customHeight="1">
      <c r="A4" s="60" t="e">
        <f>Mail!#REF!</f>
        <v>#REF!</v>
      </c>
      <c r="B4" s="43" t="e">
        <f>Mail!#REF!</f>
        <v>#REF!</v>
      </c>
      <c r="C4" s="44" t="e">
        <f>Mail!#REF!</f>
        <v>#REF!</v>
      </c>
      <c r="D4" s="44" t="e">
        <f>Mail!#REF!</f>
        <v>#REF!</v>
      </c>
      <c r="E4" s="44" t="e">
        <f>Mail!#REF!</f>
        <v>#REF!</v>
      </c>
      <c r="F4" s="44" t="e">
        <f>Mail!#REF!</f>
        <v>#REF!</v>
      </c>
      <c r="G4" s="44" t="e">
        <f>Mail!#REF!</f>
        <v>#REF!</v>
      </c>
      <c r="H4" s="51" t="e">
        <f>Mail!#REF!</f>
        <v>#REF!</v>
      </c>
      <c r="I4" s="1"/>
      <c r="J4" s="1"/>
    </row>
    <row r="5" spans="1:10" ht="35.25" customHeight="1">
      <c r="A5" s="60" t="str">
        <f>Mail!A26</f>
        <v>Chardonnay sur lie 1</v>
      </c>
      <c r="B5" s="43">
        <f>Mail!B26</f>
        <v>2015</v>
      </c>
      <c r="C5" s="44" t="s">
        <v>22</v>
      </c>
      <c r="D5" s="44" t="str">
        <f>Mail!D26</f>
        <v>suché</v>
      </c>
      <c r="E5" s="44">
        <f>Mail!E26</f>
        <v>13.5</v>
      </c>
      <c r="F5" s="44">
        <f>Mail!F26</f>
        <v>5.3</v>
      </c>
      <c r="G5" s="44">
        <f>Mail!G26</f>
        <v>6.9</v>
      </c>
      <c r="H5" s="51">
        <f>Mail!H26</f>
        <v>180</v>
      </c>
      <c r="I5" s="1"/>
      <c r="J5" s="1"/>
    </row>
    <row r="6" spans="1:10" ht="35.25" customHeight="1">
      <c r="A6" s="60" t="e">
        <f>Mail!#REF!</f>
        <v>#REF!</v>
      </c>
      <c r="B6" s="43" t="e">
        <f>Mail!#REF!</f>
        <v>#REF!</v>
      </c>
      <c r="C6" s="44" t="e">
        <f>Mail!#REF!</f>
        <v>#REF!</v>
      </c>
      <c r="D6" s="44" t="e">
        <f>Mail!#REF!</f>
        <v>#REF!</v>
      </c>
      <c r="E6" s="44" t="e">
        <f>Mail!#REF!</f>
        <v>#REF!</v>
      </c>
      <c r="F6" s="44" t="e">
        <f>Mail!#REF!</f>
        <v>#REF!</v>
      </c>
      <c r="G6" s="44" t="e">
        <f>Mail!#REF!</f>
        <v>#REF!</v>
      </c>
      <c r="H6" s="52" t="e">
        <f>Mail!#REF!</f>
        <v>#REF!</v>
      </c>
      <c r="I6" s="1"/>
      <c r="J6" s="1"/>
    </row>
    <row r="7" spans="1:10" ht="35.25" customHeight="1">
      <c r="A7" s="60" t="e">
        <f>Mail!#REF!</f>
        <v>#REF!</v>
      </c>
      <c r="B7" s="43" t="e">
        <f>Mail!#REF!</f>
        <v>#REF!</v>
      </c>
      <c r="C7" s="44" t="e">
        <f>Mail!#REF!</f>
        <v>#REF!</v>
      </c>
      <c r="D7" s="44" t="e">
        <f>Mail!#REF!</f>
        <v>#REF!</v>
      </c>
      <c r="E7" s="44" t="e">
        <f>Mail!#REF!</f>
        <v>#REF!</v>
      </c>
      <c r="F7" s="44" t="e">
        <f>Mail!#REF!</f>
        <v>#REF!</v>
      </c>
      <c r="G7" s="44" t="e">
        <f>Mail!#REF!</f>
        <v>#REF!</v>
      </c>
      <c r="H7" s="52" t="e">
        <f>Mail!#REF!</f>
        <v>#REF!</v>
      </c>
      <c r="I7" s="1"/>
      <c r="J7" s="1"/>
    </row>
    <row r="8" spans="1:10" ht="35.25" customHeight="1">
      <c r="A8" s="61" t="e">
        <f>Mail!#REF!</f>
        <v>#REF!</v>
      </c>
      <c r="B8" s="45" t="e">
        <f>Mail!#REF!</f>
        <v>#REF!</v>
      </c>
      <c r="C8" s="46" t="s">
        <v>22</v>
      </c>
      <c r="D8" s="46" t="e">
        <f>Mail!#REF!</f>
        <v>#REF!</v>
      </c>
      <c r="E8" s="46" t="e">
        <f>Mail!#REF!</f>
        <v>#REF!</v>
      </c>
      <c r="F8" s="46" t="e">
        <f>Mail!#REF!</f>
        <v>#REF!</v>
      </c>
      <c r="G8" s="46" t="e">
        <f>Mail!#REF!</f>
        <v>#REF!</v>
      </c>
      <c r="H8" s="52" t="e">
        <f>Mail!#REF!</f>
        <v>#REF!</v>
      </c>
      <c r="I8" s="1"/>
      <c r="J8" s="1"/>
    </row>
    <row r="9" spans="1:10" ht="35.25" customHeight="1" thickBot="1">
      <c r="A9" s="62" t="s">
        <v>30</v>
      </c>
      <c r="B9" s="47">
        <v>2016</v>
      </c>
      <c r="C9" s="48" t="s">
        <v>22</v>
      </c>
      <c r="D9" s="48" t="e">
        <f>Mail!#REF!</f>
        <v>#REF!</v>
      </c>
      <c r="E9" s="48" t="e">
        <f>Mail!#REF!</f>
        <v>#REF!</v>
      </c>
      <c r="F9" s="48">
        <v>6.2</v>
      </c>
      <c r="G9" s="48">
        <v>6.2</v>
      </c>
      <c r="H9" s="53" t="e">
        <f>Mail!#REF!</f>
        <v>#REF!</v>
      </c>
      <c r="I9" s="1"/>
      <c r="J9" s="1"/>
    </row>
    <row r="10" spans="1:10" ht="35.25" customHeight="1" thickTop="1">
      <c r="A10" s="63" t="s">
        <v>11</v>
      </c>
      <c r="B10" s="49">
        <v>2015</v>
      </c>
      <c r="C10" s="44" t="s">
        <v>9</v>
      </c>
      <c r="D10" s="44" t="s">
        <v>7</v>
      </c>
      <c r="E10" s="44">
        <v>12.5</v>
      </c>
      <c r="F10" s="44">
        <v>0.2</v>
      </c>
      <c r="G10" s="44">
        <v>4.9000000000000004</v>
      </c>
      <c r="H10" s="54">
        <v>180</v>
      </c>
      <c r="I10" s="1"/>
      <c r="J10" s="1"/>
    </row>
    <row r="11" spans="1:10" ht="35.25" customHeight="1">
      <c r="A11" s="63" t="s">
        <v>28</v>
      </c>
      <c r="B11" s="49">
        <v>2015</v>
      </c>
      <c r="C11" s="44" t="s">
        <v>22</v>
      </c>
      <c r="D11" s="44" t="s">
        <v>7</v>
      </c>
      <c r="E11" s="44">
        <v>12.5</v>
      </c>
      <c r="F11" s="44">
        <v>0.1</v>
      </c>
      <c r="G11" s="44">
        <v>4.9000000000000004</v>
      </c>
      <c r="H11" s="54">
        <v>210</v>
      </c>
      <c r="I11" s="1"/>
      <c r="J11" s="1"/>
    </row>
    <row r="12" spans="1:10" ht="35.25" customHeight="1">
      <c r="A12" s="64" t="s">
        <v>31</v>
      </c>
      <c r="B12" s="50">
        <v>2016</v>
      </c>
      <c r="C12" s="46" t="s">
        <v>22</v>
      </c>
      <c r="D12" s="46" t="s">
        <v>7</v>
      </c>
      <c r="E12" s="46">
        <v>12.5</v>
      </c>
      <c r="F12" s="46">
        <v>0.3</v>
      </c>
      <c r="G12" s="46">
        <v>5.0999999999999996</v>
      </c>
      <c r="H12" s="55">
        <v>180</v>
      </c>
      <c r="I12" s="1"/>
      <c r="J12" s="1"/>
    </row>
    <row r="13" spans="1:10" ht="35.25" customHeight="1">
      <c r="A13" s="63" t="s">
        <v>32</v>
      </c>
      <c r="B13" s="49">
        <v>2016</v>
      </c>
      <c r="C13" s="44" t="s">
        <v>22</v>
      </c>
      <c r="D13" s="44" t="s">
        <v>7</v>
      </c>
      <c r="E13" s="44">
        <v>13</v>
      </c>
      <c r="F13" s="44">
        <v>0.5</v>
      </c>
      <c r="G13" s="44">
        <v>5.6</v>
      </c>
      <c r="H13" s="54">
        <v>180</v>
      </c>
      <c r="I13" s="1"/>
      <c r="J13" s="1"/>
    </row>
    <row r="14" spans="1:10">
      <c r="I14" s="1"/>
      <c r="J14" s="1"/>
    </row>
    <row r="16" spans="1:10">
      <c r="A16" s="1"/>
      <c r="B16" s="1"/>
      <c r="C16" s="1"/>
      <c r="D16" s="1"/>
      <c r="E16" s="1"/>
      <c r="F16" s="1"/>
      <c r="G16" s="1"/>
      <c r="H16" s="1"/>
    </row>
    <row r="17" spans="1:8">
      <c r="A17" s="264"/>
      <c r="B17" s="270"/>
      <c r="C17" s="265"/>
      <c r="D17" s="270"/>
      <c r="E17" s="265"/>
      <c r="F17" s="265"/>
      <c r="G17" s="265"/>
      <c r="H17" s="267"/>
    </row>
    <row r="18" spans="1:8">
      <c r="A18" s="264"/>
      <c r="B18" s="270"/>
      <c r="C18" s="265"/>
      <c r="D18" s="270"/>
      <c r="E18" s="265"/>
      <c r="F18" s="265"/>
      <c r="G18" s="265"/>
      <c r="H18" s="267"/>
    </row>
    <row r="19" spans="1:8">
      <c r="A19" s="1"/>
      <c r="B19" s="1"/>
      <c r="C19" s="1"/>
      <c r="D19" s="1"/>
      <c r="E19" s="1"/>
      <c r="F19" s="1"/>
      <c r="G19" s="1"/>
      <c r="H19" s="1"/>
    </row>
    <row r="20" spans="1:8">
      <c r="A20" s="1"/>
      <c r="B20" s="1"/>
      <c r="C20" s="1"/>
      <c r="D20" s="1"/>
      <c r="E20" s="1"/>
      <c r="F20" s="1"/>
      <c r="G20" s="1"/>
      <c r="H20" s="1"/>
    </row>
    <row r="21" spans="1:8">
      <c r="A21" s="1"/>
      <c r="B21" s="1"/>
      <c r="C21" s="1"/>
      <c r="D21" s="1"/>
      <c r="E21" s="1"/>
      <c r="F21" s="1"/>
      <c r="G21" s="1"/>
      <c r="H21" s="1"/>
    </row>
  </sheetData>
  <mergeCells count="12">
    <mergeCell ref="H1:H2"/>
    <mergeCell ref="A17:A18"/>
    <mergeCell ref="B17:B18"/>
    <mergeCell ref="C17:C18"/>
    <mergeCell ref="D17:D18"/>
    <mergeCell ref="E17:E18"/>
    <mergeCell ref="F17:F18"/>
    <mergeCell ref="G17:G18"/>
    <mergeCell ref="H17:H18"/>
    <mergeCell ref="A1:A2"/>
    <mergeCell ref="B1:B2"/>
    <mergeCell ref="D1:D2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3</vt:i4>
      </vt:variant>
    </vt:vector>
  </HeadingPairs>
  <TitlesOfParts>
    <vt:vector size="7" baseType="lpstr">
      <vt:lpstr>Mail</vt:lpstr>
      <vt:lpstr>Sklep</vt:lpstr>
      <vt:lpstr>Web</vt:lpstr>
      <vt:lpstr>Burčákovky</vt:lpstr>
      <vt:lpstr>Mail!Oblast_tisku</vt:lpstr>
      <vt:lpstr>Sklep!Oblast_tisku</vt:lpstr>
      <vt:lpstr>Web!Oblast_tisku</vt:lpstr>
    </vt:vector>
  </TitlesOfParts>
  <Company>SVE Hustopeče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Radek Sedláček</dc:creator>
  <cp:lastModifiedBy>Radka</cp:lastModifiedBy>
  <cp:lastPrinted>2020-03-11T11:06:44Z</cp:lastPrinted>
  <dcterms:created xsi:type="dcterms:W3CDTF">2009-11-23T13:15:15Z</dcterms:created>
  <dcterms:modified xsi:type="dcterms:W3CDTF">2020-03-11T11:10:55Z</dcterms:modified>
</cp:coreProperties>
</file>